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ercados\Projects\MSPGCL\Bhusawal 6 Final Tariff\MERC Proceedings\Data gaps\Replies data gap set 1\Annexures\Clean Annexures\"/>
    </mc:Choice>
  </mc:AlternateContent>
  <xr:revisionPtr revIDLastSave="0" documentId="13_ncr:1_{A73EE0C9-EB17-4F4C-88C8-1ACA4D5E8D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G 14" sheetId="3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>#REF!</definedName>
    <definedName name="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>#REF!</definedName>
    <definedName name="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>#REF!</definedName>
    <definedName name="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>#REF!</definedName>
    <definedName name="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>#REF!</definedName>
    <definedName name="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>#REF!</definedName>
    <definedName name="______________SCH6">#REF!</definedName>
    <definedName name="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>#REF!</definedName>
    <definedName name="_____________SCH6">#REF!</definedName>
    <definedName name="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>#REF!</definedName>
    <definedName name="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>#REF!</definedName>
    <definedName name="___________SCH6">#REF!</definedName>
    <definedName name="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>#REF!</definedName>
    <definedName name="__________SCH6">#REF!</definedName>
    <definedName name="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>#REF!</definedName>
    <definedName name="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>#REF!</definedName>
    <definedName name="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>#REF!</definedName>
    <definedName name="_____SCH6">#REF!</definedName>
    <definedName name="_____XL__ENTER_UNIT">#REF!</definedName>
    <definedName name="____SCH6">#REF!</definedName>
    <definedName name="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>#REF!</definedName>
    <definedName name="___123Graph_AI_II_PLF">#REF!</definedName>
    <definedName name="___123Graph_BI_II_PLF">#REF!</definedName>
    <definedName name="___123Graph_CI_II_PLF">#REF!</definedName>
    <definedName name="___123Graph_XI_II_PLF">#REF!</definedName>
    <definedName name="___INDEX_SHEET___ASAP_Utilities">#REF!</definedName>
    <definedName name="___KD2" hidden="1">#REF!</definedName>
    <definedName name="___KD3" hidden="1">#REF!</definedName>
    <definedName name="___KK1" hidden="1">#REF!</definedName>
    <definedName name="___KK2" hidden="1">#REF!</definedName>
    <definedName name="___KK3" hidden="1">#REF!</definedName>
    <definedName name="___nis3" hidden="1">#REF!</definedName>
    <definedName name="___SCH6">#REF!</definedName>
    <definedName name="___w123" localSheetId="0" hidden="1">{"Edition",#N/A,FALSE,"Data"}</definedName>
    <definedName name="___w123" hidden="1">{"Edition",#N/A,FALSE,"Data"}</definedName>
    <definedName name="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_xlfn.BAHTTEXT" hidden="1">#NAME?</definedName>
    <definedName name="__123Graph_A" hidden="1">#REF!</definedName>
    <definedName name="__123Graph_ACurrent" hidden="1">#REF!</definedName>
    <definedName name="__123Graph_ADEMAND" hidden="1">#REF!</definedName>
    <definedName name="__123Graph_ADMD_2" hidden="1">#REF!</definedName>
    <definedName name="__123Graph_AFAC" hidden="1">#REF!</definedName>
    <definedName name="__123Graph_AFAC_COMP" hidden="1">#REF!</definedName>
    <definedName name="__123Graph_AGraph4" hidden="1">#REF!</definedName>
    <definedName name="__123Graph_AI_II_PLF">#REF!</definedName>
    <definedName name="__123Graph_ASTNPLF" hidden="1">#REF!</definedName>
    <definedName name="__123Graph_B" hidden="1">#REF!</definedName>
    <definedName name="__123Graph_BCurrent" hidden="1">#REF!</definedName>
    <definedName name="__123Graph_BDMD_2" hidden="1">#REF!</definedName>
    <definedName name="__123Graph_BFAC" hidden="1">#REF!</definedName>
    <definedName name="__123Graph_BFAC_COMP" hidden="1">#REF!</definedName>
    <definedName name="__123Graph_BGraph4" hidden="1">#REF!</definedName>
    <definedName name="__123Graph_BI_II_PLF">#REF!</definedName>
    <definedName name="__123Graph_BSTNPLF" hidden="1">#REF!</definedName>
    <definedName name="__123Graph_C" hidden="1">#REF!</definedName>
    <definedName name="__123Graph_CGraph4" hidden="1">#REF!</definedName>
    <definedName name="__123Graph_CI_II_PLF">#REF!</definedName>
    <definedName name="__123Graph_CSTNPF1">#REF!</definedName>
    <definedName name="__123Graph_CSTNPLF" hidden="1">#REF!</definedName>
    <definedName name="__123Graph_D" hidden="1">#REF!</definedName>
    <definedName name="__123Graph_E" hidden="1">#REF!</definedName>
    <definedName name="__123Graph_F" hidden="1">#REF!</definedName>
    <definedName name="__123Graph_LBL_A" hidden="1">#REF!</definedName>
    <definedName name="__123Graph_LBL_ADEMAND" hidden="1">#REF!</definedName>
    <definedName name="__123Graph_LBL_ADMD_2" hidden="1">#REF!</definedName>
    <definedName name="__123Graph_LBL_AFAC" hidden="1">#REF!</definedName>
    <definedName name="__123Graph_LBL_AFAC_COMP" hidden="1">#REF!</definedName>
    <definedName name="__123Graph_LBL_B" hidden="1">#REF!</definedName>
    <definedName name="__123Graph_LBL_BDMD_2" hidden="1">#REF!</definedName>
    <definedName name="__123Graph_LBL_BFAC" hidden="1">#REF!</definedName>
    <definedName name="__123Graph_LBL_BFAC_COMP" hidden="1">#REF!</definedName>
    <definedName name="__123Graph_X" hidden="1">#REF!</definedName>
    <definedName name="__123Graph_XCurrent" hidden="1">#REF!</definedName>
    <definedName name="__123Graph_XDEMAND" hidden="1">#REF!</definedName>
    <definedName name="__123Graph_XDMD_2" hidden="1">#REF!</definedName>
    <definedName name="__123Graph_XFAC" hidden="1">#REF!</definedName>
    <definedName name="__123Graph_XFAC_COMP" hidden="1">#REF!</definedName>
    <definedName name="__123Graph_XI_II_PLF">#REF!</definedName>
    <definedName name="__123Graph_XSTNPLF" hidden="1">#REF!</definedName>
    <definedName name="__ABC660">#REF!</definedName>
    <definedName name="__Cur3">#REF!</definedName>
    <definedName name="__DOWN_10__GOTO">#REF!</definedName>
    <definedName name="__ES84__EW84_0.">#REF!</definedName>
    <definedName name="__GOTO_EP84__AV">#REF!</definedName>
    <definedName name="__KD2" hidden="1">#REF!</definedName>
    <definedName name="__KD3" hidden="1">#REF!</definedName>
    <definedName name="__KK1" hidden="1">#REF!</definedName>
    <definedName name="__KK2" hidden="1">#REF!</definedName>
    <definedName name="__KK3" hidden="1">#REF!</definedName>
    <definedName name="__new1" hidden="1">#REF!</definedName>
    <definedName name="__nis3" hidden="1">#REF!</definedName>
    <definedName name="__SCH6">#REF!</definedName>
    <definedName name="__sec3" hidden="1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123" localSheetId="0" hidden="1">{"Edition",#N/A,FALSE,"Data"}</definedName>
    <definedName name="__w123" hidden="1">{"Edition",#N/A,FALSE,"Data"}</definedName>
    <definedName name="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>#REF!</definedName>
    <definedName name="__xlfn.BAHTTEXT" hidden="1">#NAME?</definedName>
    <definedName name="_083_2014">#REF!</definedName>
    <definedName name="_1___123Graph_AI_II_PLF" hidden="1">#REF!</definedName>
    <definedName name="_12___123Graph_XI_II_PLF" hidden="1">#REF!</definedName>
    <definedName name="_12__123Graph_BI_II_PLF" hidden="1">#REF!</definedName>
    <definedName name="_123Graph_B" hidden="1">#REF!</definedName>
    <definedName name="_15__123Graph_AI_II_PLF" hidden="1">#REF!</definedName>
    <definedName name="_18__123Graph_BI_II_PLF" hidden="1">#REF!</definedName>
    <definedName name="_18__123Graph_CI_II_PLF" hidden="1">#REF!</definedName>
    <definedName name="_2___123Graph_BI_II_PLF" hidden="1">#REF!</definedName>
    <definedName name="_2__123Graph_AI_II_PLF" hidden="1">#REF!</definedName>
    <definedName name="_21__123Graph_CI_II_PLF" hidden="1">#REF!</definedName>
    <definedName name="_24__123Graph_XI_II_PLF" hidden="1">#REF!</definedName>
    <definedName name="_3___123Graph_CI_II_PLF" hidden="1">#REF!</definedName>
    <definedName name="_4___123Graph_AI_II_PLF" hidden="1">#REF!</definedName>
    <definedName name="_4___123Graph_XI_II_PLF" hidden="1">#REF!</definedName>
    <definedName name="_4__123Graph_BI_II_PLF" hidden="1">#REF!</definedName>
    <definedName name="_5">#REF!</definedName>
    <definedName name="_5__123Graph_AI_II_PLF" hidden="1">#REF!</definedName>
    <definedName name="_6">#REF!</definedName>
    <definedName name="_6__123Graph_AI_II_PLF" hidden="1">#REF!</definedName>
    <definedName name="_6__123Graph_BI_II_PLF" hidden="1">#REF!</definedName>
    <definedName name="_6__123Graph_CI_II_PLF" hidden="1">#REF!</definedName>
    <definedName name="_7__123Graph_CI_II_PLF" hidden="1">#REF!</definedName>
    <definedName name="_8___123Graph_CI_II_PLF" hidden="1">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ist_Values" hidden="1">#REF!</definedName>
    <definedName name="_DOWN_9__RIGHT_">#REF!</definedName>
    <definedName name="_e">#REF!</definedName>
    <definedName name="_f">#REF!</definedName>
    <definedName name="_Fill" hidden="1">#REF!</definedName>
    <definedName name="_Fill1" hidden="1">#REF!</definedName>
    <definedName name="_xlnm._FilterDatabase" hidden="1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>#REF!</definedName>
    <definedName name="_KD2" hidden="1">#REF!</definedName>
    <definedName name="_KD3" hidden="1">#REF!</definedName>
    <definedName name="_Key1" hidden="1">#REF!</definedName>
    <definedName name="_Key2" hidden="1">#REF!</definedName>
    <definedName name="_KK1" hidden="1">#REF!</definedName>
    <definedName name="_KK2" hidden="1">#REF!</definedName>
    <definedName name="_KK3" hidden="1">#REF!</definedName>
    <definedName name="_n">#REF!</definedName>
    <definedName name="_new" hidden="1">#REF!</definedName>
    <definedName name="_new1" hidden="1">#REF!</definedName>
    <definedName name="_nis3" hidden="1">#REF!</definedName>
    <definedName name="_nt06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arse_Out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egression_Int" hidden="1">1</definedName>
    <definedName name="_RV_DOWN_6__LEF">#REF!</definedName>
    <definedName name="_s">#REF!</definedName>
    <definedName name="_SCH6">#REF!</definedName>
    <definedName name="_sec3" hidden="1">#REF!</definedName>
    <definedName name="_Sort" hidden="1">#REF!</definedName>
    <definedName name="_SUM_DI14..DI21">#REF!</definedName>
    <definedName name="_SUM_DI22..DI29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123" localSheetId="0" hidden="1">{"Edition",#N/A,FALSE,"Data"}</definedName>
    <definedName name="_w123" hidden="1">{"Edition",#N/A,FALSE,"Data"}</definedName>
    <definedName name="_WGPD_GOTO_CO10">#REF!</definedName>
    <definedName name="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>#REF!</definedName>
    <definedName name="_ZP2">#REF!</definedName>
    <definedName name="_ZP3">#REF!</definedName>
    <definedName name="_ZP4">#REF!</definedName>
    <definedName name="A">#REF!</definedName>
    <definedName name="AA" hidden="1">#REF!</definedName>
    <definedName name="AAA" hidden="1">#REF!</definedName>
    <definedName name="ABSTRACTOFPERFORMANCE">#REF!</definedName>
    <definedName name="ac" hidden="1">#REF!</definedName>
    <definedName name="Access_Button" hidden="1">"PJTFINAL_F02F11_List"</definedName>
    <definedName name="AccessDatabase" hidden="1">"C:\jhp2\JHP\AES\PJTFINAL.mdb"</definedName>
    <definedName name="adfad">#REF!</definedName>
    <definedName name="ADITION" localSheetId="0" hidden="1">{"'장비'!$A$3:$M$12"}</definedName>
    <definedName name="ADITION" hidden="1">{"'장비'!$A$3:$M$12"}</definedName>
    <definedName name="ADL.63">#REF!</definedName>
    <definedName name="ADTL">#REF!</definedName>
    <definedName name="aed">#REF!</definedName>
    <definedName name="AERWST">#REF!</definedName>
    <definedName name="AETUJ">#REF!</definedName>
    <definedName name="anand">#REF!</definedName>
    <definedName name="annex" hidden="1">#REF!</definedName>
    <definedName name="annex1" hidden="1">#REF!</definedName>
    <definedName name="ANPARA_COAL_GCV">#REF!</definedName>
    <definedName name="ANPARA_DSHR">#REF!</definedName>
    <definedName name="ANPARA_GEN">#REF!</definedName>
    <definedName name="ANPARA_SHR">#REF!</definedName>
    <definedName name="ANPARA_Sp_OIL_CON">#REF!</definedName>
    <definedName name="anx">#REF!</definedName>
    <definedName name="ANY_OTHER_LOSS">#REF!</definedName>
    <definedName name="aps">#REF!</definedName>
    <definedName name="arrintrst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HasNoAutoHeaderFooter" hidden="1">" "</definedName>
    <definedName name="AS2NamedRange" hidden="1">2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#REF!</definedName>
    <definedName name="ASDASD123" hidden="1">#REF!</definedName>
    <definedName name="asdf">#REF!</definedName>
    <definedName name="ASRTJ">#REF!</definedName>
    <definedName name="ASSDFFDZFFD" hidden="1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#REF!</definedName>
    <definedName name="atrws" hidden="1">#REF!</definedName>
    <definedName name="AuBhu0910">#REF!</definedName>
    <definedName name="AuBhu1011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>#REF!</definedName>
    <definedName name="B5210MW">#REF!</definedName>
    <definedName name="BADARPUR_COAL_GCV">#REF!</definedName>
    <definedName name="BADARPUR_DSHR">#REF!</definedName>
    <definedName name="BADARPUR_GEN">#REF!</definedName>
    <definedName name="BADARPUR_SHR">#REF!</definedName>
    <definedName name="BADARPUR_Sp_OIL_CON">#REF!</definedName>
    <definedName name="bb">#REF!</definedName>
    <definedName name="bbv">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PW5YQKEGAR8JDDI5OARYXDF" hidden="1">#REF!</definedName>
    <definedName name="BEx01UU51VRZVF9PPM2ZYH9DG5FL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SX5ASX75RUGI6RBX5H5ZKC0U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XOKSCH78XQ00HOGFX0N9SLC7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NTRMB84K05E46MCYRB8QQT83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KL6MQZ2Z7V64B8XBNQ35ZWK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F0LGR2ACGP6Q9D6XNICSFA5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LQL9B0VR6UT18KP11DHOTFX" hidden="1">#REF!</definedName>
    <definedName name="BEx5ER4TJTFPN7IB1MNEB1ZFR5M6" hidden="1">#REF!</definedName>
    <definedName name="BEx5F6V5LEI66Q6Y30F8WKLZFUSK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AKE8RVQIANNSTJ82JLJDX5R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BVRRP386BTN6RK71NTH0RGJV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CZMSLZZLCSW5AJDDX5L98VW3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8UO9IZN4BT6DVP7G692YK2M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TH7X8DDKZ4IM9M8FNR4Z4BT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H03FSI9F2VGN1Q7TPFWHHSV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8KSD61YJH3S9DGO050R2EHA" hidden="1">#REF!</definedName>
    <definedName name="BEx97F651DTPEIXNL9PU1DDPQJ3J" hidden="1">#REF!</definedName>
    <definedName name="BEx97H9O1NAKAPK4MX4PKO34ICL5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LTGKD2FN2TIN0ACEHMRPSNF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9KQ3CK9HRYQ0EPOGV9LQK5WL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7Y8L9DM8DN9P8OSBA1IJDZND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UZD05VYQHAZRRRU1U95MFC2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RIIBOGYLXPN6CSPOE4UDMFA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1PDI3XSQ9S8UIE1QG82IFH8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OBX3WECDMYCV9RLN49APTXMM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7ZSDYQ0C5WX1FP1ZA4HZMZI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8HFKH6F47KIHYBDRUEFZ2ZZ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3F497294543A3R5GSWVFT7O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8W4X1J4UP329AB4G708DE5V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IKFD2XZ2IUBJMAUE9E64HPN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9MDCIPJ7BGV3B0L44QX4OYZ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LU2OLFPJP94XBPBSHB53UVR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XLVVQ29UXQYVRLYNF88CV1Q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QJ15X871R5JB8TQK2Z5HAIE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BNYANV2S8KD56GOGCKW393R" hidden="1">#REF!</definedName>
    <definedName name="BExITPASP9SCMB7BBMAI9MKVE56Q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DJ6O3E9T8T0OTAT5R92S5DP" hidden="1">#REF!</definedName>
    <definedName name="BExKSFMOMSZYDE0WNC94F40S6636" hidden="1">#REF!</definedName>
    <definedName name="BExKSHQ9K79S8KYUWIV5M5LAHHF1" hidden="1">#REF!</definedName>
    <definedName name="BExKSJTWG9L3FCX8FLK4EMUJMF27" hidden="1">#REF!</definedName>
    <definedName name="BExKSU0MKNAVZYYPKCYTZDWQX4R8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LDTMRTCHKA37LQW67BG8D5C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3AJ9477KDL4T9DHET4LJJTW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8GNVLQNRGKY522KFHNRBWHH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O34TA9XYUZZCXN78ABZR4X3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VAMMKKMBDUHD2QN0XUHUXXU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NUC0NYZM41F4MA8OXQZY3B3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S8O6R36CI01XRY9ISM99TW9" hidden="1">#REF!</definedName>
    <definedName name="BExQIVJB9MJ25NDUHTCVMSODJY2C" hidden="1">#REF!</definedName>
    <definedName name="BExQJ3BV5BMZ3948V5V05ZRCM2W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1XJCWV6KVJQWVSS4G6RPC39K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QYFNHXMU9WARNDPSZU80TL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06U9LH6ONWWJG2JT2IE7FHL" hidden="1">#REF!</definedName>
    <definedName name="BExTWB4LA1PODQOH4LDTHQKBN16K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RIAP478GJ8A7T5UZ359QZ07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0JKWQMHVOZT5ZCEIHU9AOT" hidden="1">#REF!</definedName>
    <definedName name="BExUD9WX9BWK72UWVSLYZJLAY5VY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QV7KYMNIHVF5MC7H059DW4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SA382M6V21QBI1MUU12UIRU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0XT6GJE3MTRO04N33LOBYO1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7FABGPJJ2J9XI5X53R8O7JR" hidden="1">#REF!</definedName>
    <definedName name="BExY17KKZ7QY5ESCFC2U053SPI6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1FNC1LPQCN87SH9EXI7ZTSQ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AULKVBVSE35POJDJE1VK01G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Y6X2WA353T7PNAFAFG21HHZ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G_Del" hidden="1">15</definedName>
    <definedName name="BG_Ins" hidden="1">4</definedName>
    <definedName name="BG_Mod" hidden="1">6</definedName>
    <definedName name="bh">#REF!</definedName>
    <definedName name="BHATINDA_COAL_GCV">#REF!</definedName>
    <definedName name="BHATINDA_DSHR">#REF!</definedName>
    <definedName name="BHATINDA_GEN">#REF!</definedName>
    <definedName name="BHATINDA_SHR">#REF!</definedName>
    <definedName name="BHATINDA_Sp_OIL_CON">#REF!</definedName>
    <definedName name="BhuResLife">#REF!</definedName>
    <definedName name="Bhus45ResLife16">#REF!</definedName>
    <definedName name="Bhusawal3BL17">#REF!</definedName>
    <definedName name="BhusResLife16">#REF!</definedName>
    <definedName name="BhusResLife17">#REF!</definedName>
    <definedName name="bkd" localSheetId="0" hidden="1">{"'Sheet1'!$L$16"}</definedName>
    <definedName name="bkd" hidden="1">{"'Sheet1'!$L$16"}</definedName>
    <definedName name="blank_sheet">#REF!</definedName>
    <definedName name="bm" localSheetId="0" hidden="1">{"'Sheet1'!$L$16"}</definedName>
    <definedName name="bm" hidden="1">{"'Sheet1'!$L$16"}</definedName>
    <definedName name="bn" localSheetId="0" hidden="1">{"'Sheet1'!$L$16"}</definedName>
    <definedName name="bn" hidden="1">{"'Sheet1'!$L$16"}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localSheetId="0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n" localSheetId="0" hidden="1">{"'Sheet1'!$L$16"}</definedName>
    <definedName name="cn" hidden="1">{"'Sheet1'!$L$16"}</definedName>
    <definedName name="co">#REF!</definedName>
    <definedName name="CoAdd">#REF!</definedName>
    <definedName name="CoName">#REF!</definedName>
    <definedName name="conf_balamended" localSheetId="0" hidden="1">{#N/A,#N/A,FALSE,"PMTABB";#N/A,#N/A,FALSE,"PMTABB"}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>#REF!</definedName>
    <definedName name="DADRI_COAL_GCV">#REF!</definedName>
    <definedName name="DADRI_DSHR">#REF!</definedName>
    <definedName name="DADRI_GEN">#REF!</definedName>
    <definedName name="DADRI_SHR">#REF!</definedName>
    <definedName name="DADRI_Sp_OIL_CON">#REF!</definedName>
    <definedName name="dargfs">#REF!</definedName>
    <definedName name="_xlnm.Database">#REF!</definedName>
    <definedName name="Date">#REF!</definedName>
    <definedName name="DATJH">#REF!</definedName>
    <definedName name="dd">#REF!</definedName>
    <definedName name="ddddddddddddd" hidden="1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localSheetId="0" hidden="1">{"'Detail Summary'!$A$1:$F$83"}</definedName>
    <definedName name="Depreciation" hidden="1">{"'Detail Summary'!$A$1:$F$83"}</definedName>
    <definedName name="df">#REF!</definedName>
    <definedName name="dfaf" localSheetId="0" hidden="1">{"'장비'!$A$3:$M$12"}</definedName>
    <definedName name="dfaf" hidden="1">{"'장비'!$A$3:$M$12"}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#REF!</definedName>
    <definedName name="DLYREVIEW">#REF!</definedName>
    <definedName name="dpc">#REF!</definedName>
    <definedName name="DR" hidden="1">#REF!</definedName>
    <definedName name="drfh">#REF!</definedName>
    <definedName name="drhfdhfd">#REF!</definedName>
    <definedName name="drsf">#REF!</definedName>
    <definedName name="ds">#REF!</definedName>
    <definedName name="dsa">#REF!</definedName>
    <definedName name="dsag">#REF!</definedName>
    <definedName name="dscdscds">#REF!</definedName>
    <definedName name="dsf">#REF!</definedName>
    <definedName name="dsgsgd" hidden="1">#REF!</definedName>
    <definedName name="dw" localSheetId="0" hidden="1">{"'Sheet1'!$L$16"}</definedName>
    <definedName name="dw" hidden="1">{"'Sheet1'!$L$16"}</definedName>
    <definedName name="dyj">#REF!</definedName>
    <definedName name="dz">(#REF!,#REF!)</definedName>
    <definedName name="dzf">#REF!</definedName>
    <definedName name="dzs">(#REF!,#REF!)</definedName>
    <definedName name="e" localSheetId="0" hidden="1">{"'Detail Summary'!$A$1:$F$83"}</definedName>
    <definedName name="e" hidden="1">{"'Detail Summary'!$A$1:$F$83"}</definedName>
    <definedName name="E_315MVA_Addl_Page1">#REF!</definedName>
    <definedName name="E_315MVA_Addl_Page2">#REF!</definedName>
    <definedName name="easd">#REF!</definedName>
    <definedName name="ed">#REF!</definedName>
    <definedName name="eee" hidden="1">#REF!</definedName>
    <definedName name="er">#REF!</definedName>
    <definedName name="Erai_level">#REF!</definedName>
    <definedName name="es" localSheetId="0" hidden="1">{"'Sheet1'!$L$16"}</definedName>
    <definedName name="es" hidden="1">{"'Sheet1'!$L$16"}</definedName>
    <definedName name="Esc_AGExp">#REF!</definedName>
    <definedName name="Esc_Coal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t" localSheetId="0" hidden="1">{"'Sheet1'!$L$16"}</definedName>
    <definedName name="et" hidden="1">{"'Sheet1'!$L$16"}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WEQEQ" hidden="1">#REF!</definedName>
    <definedName name="exc" localSheetId="0" hidden="1">{"'Sheet1'!$A$4386:$N$4591"}</definedName>
    <definedName name="exc" hidden="1">{"'Sheet1'!$A$4386:$N$4591"}</definedName>
    <definedName name="Excel_BuiltIn_Print_Area">#REF!</definedName>
    <definedName name="f" hidden="1">#REF!</definedName>
    <definedName name="FARIDABAD_COAL_GCV">#REF!</definedName>
    <definedName name="FARIDABAD_DSHR">#REF!</definedName>
    <definedName name="FARIDABAD_GEN">#REF!</definedName>
    <definedName name="FARIDABAD_SHR">#REF!</definedName>
    <definedName name="FARIDABAD_Sp_OIL_CON">#REF!</definedName>
    <definedName name="FAX">#REF!</definedName>
    <definedName name="fc">#REF!</definedName>
    <definedName name="fd" localSheetId="0" hidden="1">{"'Sheet1'!$L$16"}</definedName>
    <definedName name="fd" hidden="1">{"'Sheet1'!$L$16"}</definedName>
    <definedName name="fdfd">#REF!</definedName>
    <definedName name="fdg">#REF!</definedName>
    <definedName name="fdgk" localSheetId="0" hidden="1">{"'Sheet1'!$L$16"}</definedName>
    <definedName name="fdgk" hidden="1">{"'Sheet1'!$L$16"}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e" localSheetId="0" hidden="1">{"'Sheet1'!$L$16"}</definedName>
    <definedName name="fe" hidden="1">{"'Sheet1'!$L$16"}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VE_B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" localSheetId="0" hidden="1">{"'Sheet1'!$L$16"}</definedName>
    <definedName name="fs" hidden="1">{"'Sheet1'!$L$16"}</definedName>
    <definedName name="fsffg">#REF!</definedName>
    <definedName name="fsh">#REF!</definedName>
    <definedName name="FUEL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>#REF!</definedName>
    <definedName name="g">#REF!</definedName>
    <definedName name="gdfgg">#REF!</definedName>
    <definedName name="gdg" hidden="1">#REF!</definedName>
    <definedName name="gdhfdhfd">#REF!</definedName>
    <definedName name="gdsf">#REF!</definedName>
    <definedName name="gdsgdsgs" hidden="1">#REF!</definedName>
    <definedName name="geg">#REF!</definedName>
    <definedName name="GEN_LOSS_OUTAGES">#REF!</definedName>
    <definedName name="gf">#REF!</definedName>
    <definedName name="gfd">#REF!</definedName>
    <definedName name="gfdh">#REF!</definedName>
    <definedName name="gfgf" hidden="1">#REF!</definedName>
    <definedName name="gfh">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id" localSheetId="0" hidden="1">{"'Sheet1'!$L$16"}</definedName>
    <definedName name="gid" hidden="1">{"'Sheet1'!$L$16"}</definedName>
    <definedName name="gj" localSheetId="0" hidden="1">{"'Sheet1'!$L$16"}</definedName>
    <definedName name="gj" hidden="1">{"'Sheet1'!$L$16"}</definedName>
    <definedName name="gjghhg">#REF!</definedName>
    <definedName name="gk0901int" localSheetId="0" hidden="1">{#N/A,#N/A,FALSE,"PMTABB";#N/A,#N/A,FALSE,"PMTABB"}</definedName>
    <definedName name="gk0901int" hidden="1">{#N/A,#N/A,FALSE,"PMTABB";#N/A,#N/A,FALSE,"PMTABB"}</definedName>
    <definedName name="gkd" localSheetId="0" hidden="1">{"'Sheet1'!$L$16"}</definedName>
    <definedName name="gkd" hidden="1">{"'Sheet1'!$L$16"}</definedName>
    <definedName name="gl">#REF!</definedName>
    <definedName name="GR">#REF!</definedName>
    <definedName name="gs">#REF!</definedName>
    <definedName name="gsd">#REF!</definedName>
    <definedName name="gse">#REF!</definedName>
    <definedName name="gsfd">#REF!</definedName>
    <definedName name="gtsd">#REF!</definedName>
    <definedName name="h">#REF!</definedName>
    <definedName name="HARDUAGANJ_B_COAL_GCV">#REF!</definedName>
    <definedName name="HARDUAGANJ_B_DSHR">#REF!</definedName>
    <definedName name="HARDUAGANJ_B_GEN">#REF!</definedName>
    <definedName name="HARDUAGANJ_B_SHR">#REF!</definedName>
    <definedName name="HARDUAGANJ_B_Sp_OIL_CON">#REF!</definedName>
    <definedName name="harshad" hidden="1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>#REF!</definedName>
    <definedName name="hgj">#REF!</definedName>
    <definedName name="hgz">#REF!</definedName>
    <definedName name="hh" localSheetId="0" hidden="1">{"'Detail Summary'!$A$1:$F$83"}</definedName>
    <definedName name="hh" hidden="1">{"'Detail Summary'!$A$1:$F$83"}</definedName>
    <definedName name="hjf" hidden="1">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" localSheetId="0" hidden="1">{"'장비'!$A$3:$M$12"}</definedName>
    <definedName name="HTML" hidden="1">{"'장비'!$A$3:$M$12"}</definedName>
    <definedName name="HTML_CodePage" hidden="1">1252</definedName>
    <definedName name="HTML_Control" localSheetId="0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>#REF!</definedName>
    <definedName name="HydroResLife16">#REF!</definedName>
    <definedName name="ICRP">#REF!</definedName>
    <definedName name="icrplist">#REF!</definedName>
    <definedName name="ie" localSheetId="0" hidden="1">{"'Sheet1'!$L$16"}</definedName>
    <definedName name="ie" hidden="1">{"'Sheet1'!$L$16"}</definedName>
    <definedName name="Inflationfactor">#REF!</definedName>
    <definedName name="Insurance_money_received">SUM(#REF!)</definedName>
    <definedName name="interest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>#REF!,#REF!</definedName>
    <definedName name="Intt_Charge_eY">#REF!,#REF!</definedName>
    <definedName name="Intt_Charge_ey_1">#REF!,#REF!</definedName>
    <definedName name="Intt_Charge_PY">#REF!,#REF!</definedName>
    <definedName name="Intt_Charge_py_1">#REF!,#REF!</definedName>
    <definedName name="INVEST">#N/A</definedName>
    <definedName name="iop" localSheetId="0" hidden="1">{"'Sheet1'!$L$16"}</definedName>
    <definedName name="iop" hidden="1">{"'Sheet1'!$L$16"}</definedName>
    <definedName name="iowc16">#REF!</definedName>
    <definedName name="iowc17onwards">#REF!</definedName>
    <definedName name="Iowc18">#REF!</definedName>
    <definedName name="Iowc19onwards">#REF!</definedName>
    <definedName name="IP_COAL_GCV">#REF!</definedName>
    <definedName name="IP_DSHR">#REF!</definedName>
    <definedName name="IP_GEN">#REF!</definedName>
    <definedName name="IP_SHR">#REF!</definedName>
    <definedName name="IP_SP_OIL_CON">#REF!</definedName>
    <definedName name="is" localSheetId="0" hidden="1">{"'Sheet1'!$L$16"}</definedName>
    <definedName name="is" hidden="1">{"'Sheet1'!$L$16"}</definedName>
    <definedName name="IsCircular">#REF!</definedName>
    <definedName name="it" localSheetId="0" hidden="1">{"'Sheet1'!$L$16"}</definedName>
    <definedName name="it" hidden="1">{"'Sheet1'!$L$16"}</definedName>
    <definedName name="ITEM_NO">"stock"</definedName>
    <definedName name="iv2dt" hidden="1">#REF!</definedName>
    <definedName name="ivdt" hidden="1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#REF!</definedName>
    <definedName name="jhl">#REF!</definedName>
    <definedName name="jjjj" hidden="1">#REF!</definedName>
    <definedName name="JJTSRF">#REF!</definedName>
    <definedName name="jk">#REF!</definedName>
    <definedName name="JLH">#REF!</definedName>
    <definedName name="jt">#REF!</definedName>
    <definedName name="juu56tgj">#REF!</definedName>
    <definedName name="JYT">#REF!</definedName>
    <definedName name="K">#REF!</definedName>
    <definedName name="k.jg.kjg">#REF!</definedName>
    <definedName name="K2000_">#N/A</definedName>
    <definedName name="KABOLINE" hidden="1">#REF!</definedName>
    <definedName name="Kha5ResLife">#REF!</definedName>
    <definedName name="Khap5ResLife16">#REF!</definedName>
    <definedName name="khaperkheda">#REF!</definedName>
    <definedName name="KhapResLife16">#REF!</definedName>
    <definedName name="KhaResLife">#REF!</definedName>
    <definedName name="KJG">#REF!</definedName>
    <definedName name="KJG.">#REF!</definedName>
    <definedName name="kjh">#REF!</definedName>
    <definedName name="kjhl">(#REF!,#REF!)</definedName>
    <definedName name="KKK" hidden="1">#REF!</definedName>
    <definedName name="KL">#REF!</definedName>
    <definedName name="KoraResLife16">#REF!</definedName>
    <definedName name="KoraResLife17">#REF!</definedName>
    <definedName name="KorResLife">#REF!</definedName>
    <definedName name="KOTA_COAL_GCV">#REF!</definedName>
    <definedName name="KOTA_DSHR">#REF!</definedName>
    <definedName name="KOTA_GEN">#REF!</definedName>
    <definedName name="KOTA_SHR">#REF!</definedName>
    <definedName name="KOTA_Sp_OIL_CON">#REF!</definedName>
    <definedName name="KTPS">#REF!</definedName>
    <definedName name="kuf">#REF!</definedName>
    <definedName name="kujg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EHRAMOHABBAT_COAL_GCV">#REF!</definedName>
    <definedName name="LEHRAMOHABBAT_DSHR">#REF!</definedName>
    <definedName name="LEHRAMOHABBAT_GEN">#REF!</definedName>
    <definedName name="LEHRAMOHABBAT_SHR">#REF!</definedName>
    <definedName name="LEHRAMOHABBAT_Sp_OIL_CON">#REF!</definedName>
    <definedName name="List_1">#REF!</definedName>
    <definedName name="lkl">#REF!</definedName>
    <definedName name="LLL" hidden="1">#REF!</definedName>
    <definedName name="LOSS_DUE_TO_ANY_OTHER_PROBLEMS">#REF!</definedName>
    <definedName name="LTR_M_NEW">#REF!</definedName>
    <definedName name="LTR_MOR">#REF!</definedName>
    <definedName name="m">#REF!</definedName>
    <definedName name="mbhv">#REF!</definedName>
    <definedName name="mc">#REF!</definedName>
    <definedName name="MethodAcc">#REF!</definedName>
    <definedName name="mfhx">#REF!</definedName>
    <definedName name="mhdt" hidden="1">#REF!</definedName>
    <definedName name="mhgd" hidden="1">#REF!</definedName>
    <definedName name="MHM">#REF!</definedName>
    <definedName name="mn" localSheetId="0" hidden="1">{"'Sheet1'!$L$16"}</definedName>
    <definedName name="mn" hidden="1">{"'Sheet1'!$L$16"}</definedName>
    <definedName name="MONTH">#REF!</definedName>
    <definedName name="MStVal">#REF!</definedName>
    <definedName name="name">#REF!</definedName>
    <definedName name="Nashik" hidden="1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hidden="1">#REF!</definedName>
    <definedName name="nis" hidden="1">#REF!</definedName>
    <definedName name="NParliResLife">#REF!</definedName>
    <definedName name="Number_of_Payments">#N/A</definedName>
    <definedName name="O">#REF!</definedName>
    <definedName name="OBRA_A_COAL_GCV">#REF!</definedName>
    <definedName name="OBRA_A_DSHR">#REF!</definedName>
    <definedName name="OBRA_A_GEN">#REF!</definedName>
    <definedName name="OBRA_A_SHR">#REF!</definedName>
    <definedName name="OBRA_A_Sp_OIL_CON">#REF!</definedName>
    <definedName name="OBRA_B_COAL_GCV">#REF!</definedName>
    <definedName name="OBRA_B_DSHR">#REF!</definedName>
    <definedName name="OBRA_B_GEN">#REF!</definedName>
    <definedName name="OBRA_B_SHR">#REF!</definedName>
    <definedName name="OBRA_B_Sp_OIL_CON">#REF!</definedName>
    <definedName name="OBRA_COAL_GCV">#REF!</definedName>
    <definedName name="OBRA_DSHR">#REF!</definedName>
    <definedName name="OBRA_GEN">#REF!</definedName>
    <definedName name="OBRA_SHR">#REF!</definedName>
    <definedName name="OBRA_Sp_OIL_CON">#REF!</definedName>
    <definedName name="officeq">#REF!</definedName>
    <definedName name="OIL_LD_BKDN">#REF!</definedName>
    <definedName name="Oil_page">#REF!</definedName>
    <definedName name="OK" hidden="1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NIPAT_COAL_GCV">#REF!</definedName>
    <definedName name="PANIPAT_DSHR">#REF!</definedName>
    <definedName name="PANIPAT_GEN">#REF!</definedName>
    <definedName name="PANIPAT_SHR">#REF!</definedName>
    <definedName name="PANIPAT_Sp_OIL_CON">#REF!</definedName>
    <definedName name="PANKI_COAL_GCV">#REF!</definedName>
    <definedName name="PANKI_DSHR">#REF!</definedName>
    <definedName name="PANKI_GEN">#REF!</definedName>
    <definedName name="PANKI_SHR">#REF!</definedName>
    <definedName name="PANKI_Sp_OIL_CON">#REF!</definedName>
    <definedName name="ParasBL17">#REF!</definedName>
    <definedName name="ParasResLife">#REF!</definedName>
    <definedName name="ParasResLife16">#REF!</definedName>
    <definedName name="PARICHA_COAL_GCV">#REF!</definedName>
    <definedName name="PARICHA_DSHR">#REF!</definedName>
    <definedName name="PARICHA_GEN">#REF!</definedName>
    <definedName name="PARICHA_SHR">#REF!</definedName>
    <definedName name="PARICHA_Sp_OIL_CON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erf">#REF!</definedName>
    <definedName name="PERFORMANCE">#REF!</definedName>
    <definedName name="PG" hidden="1">#REF!</definedName>
    <definedName name="POI" hidden="1">#REF!</definedName>
    <definedName name="Pop_Ratio">#REF!</definedName>
    <definedName name="pp" hidden="1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>#REF!</definedName>
    <definedName name="PRINT_AREA_MI">#REF!</definedName>
    <definedName name="_xlnm.Print_Titles">#REF!</definedName>
    <definedName name="PrintPG1">#REF!</definedName>
    <definedName name="pritam" hidden="1">#REF!</definedName>
    <definedName name="PROPOSED_GEN">#REF!</definedName>
    <definedName name="PROPOSED_GENERATION_REPORT">#REF!</definedName>
    <definedName name="PUR">#N/A</definedName>
    <definedName name="PY">#REF!</definedName>
    <definedName name="q">#REF!,#REF!</definedName>
    <definedName name="RAJGHAT_COAL_GCV">#REF!</definedName>
    <definedName name="RAJGHAT_DSHR">#REF!</definedName>
    <definedName name="RAJGHAT_GEN">#REF!</definedName>
    <definedName name="RAJGHAT_SHR">#REF!</definedName>
    <definedName name="RAJGHAT_Sp_OIL_CON">#REF!</definedName>
    <definedName name="rf">#REF!</definedName>
    <definedName name="rhfs">#REF!</definedName>
    <definedName name="rid" localSheetId="0" hidden="1">{"'Sheet1'!$L$16"}</definedName>
    <definedName name="rid" hidden="1">{"'Sheet1'!$L$16"}</definedName>
    <definedName name="RIHAND_COAL_GCV">#REF!</definedName>
    <definedName name="RIHAND_DSHR">#REF!</definedName>
    <definedName name="RIHAND_GEN">#REF!</definedName>
    <definedName name="RIHAND_SHR">#REF!</definedName>
    <definedName name="RIHAND_Sp_OIL_CON">#REF!</definedName>
    <definedName name="RJYT">#REF!</definedName>
    <definedName name="RMB">#REF!</definedName>
    <definedName name="ROEFY1718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OPAR_COAL_GCV">#REF!</definedName>
    <definedName name="ROPAR_DSHR">#REF!</definedName>
    <definedName name="ROPAR_GEN">#REF!</definedName>
    <definedName name="ROPAR_SHR">#REF!</definedName>
    <definedName name="ROPAR_Sp_OIL_CON">#REF!</definedName>
    <definedName name="rsd">#REF!</definedName>
    <definedName name="RSIN">#REF!</definedName>
    <definedName name="RSWTJY">#REF!</definedName>
    <definedName name="RSYTJ">#REF!</definedName>
    <definedName name="RUJ6T">#REF!</definedName>
    <definedName name="RVI" hidden="1">#REF!</definedName>
    <definedName name="ryt">#REF!</definedName>
    <definedName name="rz">#REF!</definedName>
    <definedName name="S">#REF!</definedName>
    <definedName name="S.1.4.3" localSheetId="0" hidden="1">{"Edition",#N/A,FALSE,"Data"}</definedName>
    <definedName name="S.1.4.3" hidden="1">{"Edition",#N/A,FALSE,"Data"}</definedName>
    <definedName name="S_CY_End_Data">#REF!</definedName>
    <definedName name="sa">#REF!</definedName>
    <definedName name="saed">#REF!</definedName>
    <definedName name="SANAND" localSheetId="0" hidden="1">{"'Sheet1'!$A$4386:$N$4591"}</definedName>
    <definedName name="SANAND" hidden="1">{"'Sheet1'!$A$4386:$N$4591"}</definedName>
    <definedName name="SAPBEXdnldView" hidden="1">"3SB8LZCV0XHZU35V9QQ6GS6J7"</definedName>
    <definedName name="SAPBEXhrIndnt" hidden="1">"Wide"</definedName>
    <definedName name="SAPBEXrevision" hidden="1">1</definedName>
    <definedName name="SAPBEXsysID" hidden="1">"BP1"</definedName>
    <definedName name="SAPBEXwbID" hidden="1">"48XGN254XWMWREP3UDT6NQGM1"</definedName>
    <definedName name="SAPsysID" hidden="1">"708C5W7SBKP804JT78WJ0JNKI"</definedName>
    <definedName name="SAPwbID" hidden="1">"ARS"</definedName>
    <definedName name="sch4.1">#REF!</definedName>
    <definedName name="SCHv">#REF!</definedName>
    <definedName name="sd" localSheetId="0" hidden="1">{"'Sheet1'!$L$16"}</definedName>
    <definedName name="sd" hidden="1">{"'Sheet1'!$L$16"}</definedName>
    <definedName name="SDF">#REF!</definedName>
    <definedName name="sdfgdfg">#REF!</definedName>
    <definedName name="SDJH">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pt2" hidden="1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#REF!</definedName>
    <definedName name="SFRTJH">#REF!</definedName>
    <definedName name="SFYJ">#REF!</definedName>
    <definedName name="sg">#REF!</definedName>
    <definedName name="shft1">#REF!</definedName>
    <definedName name="shftI">#REF!</definedName>
    <definedName name="shweta">#REF!</definedName>
    <definedName name="SINGRAULI_COAL_GCV">#REF!</definedName>
    <definedName name="SINGRAULI_DSHR">#REF!</definedName>
    <definedName name="SINGRAULI_GEN">#REF!</definedName>
    <definedName name="SINGRAULI_SHR">#REF!</definedName>
    <definedName name="SINGRAULI_Sp_OIL_CON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#REF!</definedName>
    <definedName name="SRJTY">#REF!</definedName>
    <definedName name="SRJY">#REF!</definedName>
    <definedName name="SRJYT">#REF!</definedName>
    <definedName name="SRTJ">#REF!</definedName>
    <definedName name="SRTYJ">#REF!</definedName>
    <definedName name="SRYJ">#REF!</definedName>
    <definedName name="SRYTJ">#REF!</definedName>
    <definedName name="SSSSS" hidden="1">#REF!</definedName>
    <definedName name="ssssssssss" hidden="1">#REF!</definedName>
    <definedName name="States">#REF!</definedName>
    <definedName name="STATION">#REF!</definedName>
    <definedName name="STG_I">#REF!</definedName>
    <definedName name="STG_II">#REF!</definedName>
    <definedName name="STJ">#REF!</definedName>
    <definedName name="stjelu" hidden="1">#REF!</definedName>
    <definedName name="stjsk" hidden="1">#REF!</definedName>
    <definedName name="STX">#REF!</definedName>
    <definedName name="SURATGARH_COAL_GCV">#REF!</definedName>
    <definedName name="SURATGARH_DSHR">#REF!</definedName>
    <definedName name="SURATGARH_GEN">#REF!</definedName>
    <definedName name="SURATGARH_SHR">#REF!</definedName>
    <definedName name="SURATGARH_Sp_OIL_CON">#REF!</definedName>
    <definedName name="sxX" hidden="1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NDA_COAL_GCV">#REF!</definedName>
    <definedName name="TANDA_DSHR">#REF!</definedName>
    <definedName name="TANDA_GEN">#REF!</definedName>
    <definedName name="TANDA_SHR">#REF!</definedName>
    <definedName name="TANDA_Sp_OIL_CON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idf" localSheetId="0" hidden="1">{"'Sheet1'!$L$16"}</definedName>
    <definedName name="tidf" hidden="1">{"'Sheet1'!$L$16"}</definedName>
    <definedName name="total_exposure_curr_rate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tt" localSheetId="0" hidden="1">{"'장비'!$A$3:$M$12"}</definedName>
    <definedName name="ttt" hidden="1">{"'장비'!$A$3:$M$12"}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#REF!</definedName>
    <definedName name="ukyr">#REF!</definedName>
    <definedName name="UNCHAHAR_COAL_GCV">#REF!</definedName>
    <definedName name="UNCHAHAR_DSHR">#REF!</definedName>
    <definedName name="UNCHAHAR_GEN">#REF!</definedName>
    <definedName name="UNCHAHAR_SHR">#REF!</definedName>
    <definedName name="UNCHAHAR_Sp_OIL_CON">#REF!</definedName>
    <definedName name="uNIT1">#REF!</definedName>
    <definedName name="uNIT2">#REF!</definedName>
    <definedName name="uNIT3">#REF!</definedName>
    <definedName name="UranResLife">#REF!</definedName>
    <definedName name="UranResLife16">#REF!</definedName>
    <definedName name="uryk" hidden="1">#REF!</definedName>
    <definedName name="USDPP">#REF!</definedName>
    <definedName name="ut" localSheetId="0" hidden="1">{"'Sheet1'!$L$16"}</definedName>
    <definedName name="ut" hidden="1">{"'Sheet1'!$L$16"}</definedName>
    <definedName name="uyf">#REF!</definedName>
    <definedName name="values">#REF!,#REF!,#REF!</definedName>
    <definedName name="VALuta">#REF!</definedName>
    <definedName name="vf" localSheetId="0" hidden="1">{"'Sheet1'!$L$16"}</definedName>
    <definedName name="vf" hidden="1">{"'Sheet1'!$L$16"}</definedName>
    <definedName name="VHBM">#REF!</definedName>
    <definedName name="vn" localSheetId="0" hidden="1">{"'Sheet1'!$L$16"}</definedName>
    <definedName name="vn" hidden="1">{"'Sheet1'!$L$16"}</definedName>
    <definedName name="W">#REF!</definedName>
    <definedName name="was">#REF!</definedName>
    <definedName name="water">#REF!,#REF!</definedName>
    <definedName name="WATERCONSUMPTIONREPORT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ki_9701.xls" hidden="1">#REF!</definedName>
    <definedName name="wekir9701.xls" hidden="1">#REF!</definedName>
    <definedName name="wes">#REF!</definedName>
    <definedName name="WFQKJG">#REF!</definedName>
    <definedName name="wfsf">#REF!</definedName>
    <definedName name="Working_capital_Rate_of_Interest_for_FY_10_11">#REF!</definedName>
    <definedName name="wrn.AA." localSheetId="0" hidden="1">{#N/A,#N/A,FALSE,"PMTABB";#N/A,#N/A,FALSE,"PMTABB"}</definedName>
    <definedName name="wrn.AA." hidden="1">{#N/A,#N/A,FALSE,"PMTABB";#N/A,#N/A,FALSE,"PMTABB"}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RR._.Output.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localSheetId="0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localSheetId="0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Scope._.of._.Supply._.Mechanical." localSheetId="0" hidden="1">{#N/A,#N/A,FALSE,"Mechanical"}</definedName>
    <definedName name="wrn.Scope._.of._.Supply._.Mechanical." hidden="1">{#N/A,#N/A,FALSE,"Mechanical"}</definedName>
    <definedName name="wrn.testrpt." localSheetId="0" hidden="1">{"Edition",#N/A,FALSE,"Data"}</definedName>
    <definedName name="wrn.testrpt." hidden="1">{"Edition",#N/A,FALSE,"Data"}</definedName>
    <definedName name="wrn1.formats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hidden="1">#REF!</definedName>
    <definedName name="X1_">#REF!</definedName>
    <definedName name="X11__?___QUIT_">#REF!</definedName>
    <definedName name="xdtxdgf">(#REF!,#REF!)</definedName>
    <definedName name="XREF_COLUMN_1" hidden="1">#REF!</definedName>
    <definedName name="XREF_COLUMN_10" hidden="1">#REF!</definedName>
    <definedName name="XREF_COLUMN_100" hidden="1">#REF!</definedName>
    <definedName name="XREF_COLUMN_101" hidden="1">#REF!</definedName>
    <definedName name="XREF_COLUMN_102" hidden="1">#REF!</definedName>
    <definedName name="XREF_COLUMN_103" hidden="1">#REF!</definedName>
    <definedName name="XREF_COLUMN_104" hidden="1">#REF!</definedName>
    <definedName name="XREF_COLUMN_105" hidden="1">#REF!</definedName>
    <definedName name="XREF_COLUMN_106" hidden="1">#REF!</definedName>
    <definedName name="XREF_COLUMN_107" hidden="1">#REF!</definedName>
    <definedName name="XREF_COLUMN_108" hidden="1">#REF!</definedName>
    <definedName name="XREF_COLUMN_109" hidden="1">#REF!</definedName>
    <definedName name="XREF_COLUMN_11" hidden="1">#REF!</definedName>
    <definedName name="XREF_COLUMN_110" hidden="1">#REF!</definedName>
    <definedName name="XREF_COLUMN_111" hidden="1">#REF!</definedName>
    <definedName name="XREF_COLUMN_112" hidden="1">#REF!</definedName>
    <definedName name="XREF_COLUMN_113" hidden="1">#REF!</definedName>
    <definedName name="XREF_COLUMN_114" hidden="1">#REF!</definedName>
    <definedName name="XREF_COLUMN_115" hidden="1">#REF!</definedName>
    <definedName name="XREF_COLUMN_116" hidden="1">#REF!</definedName>
    <definedName name="XREF_COLUMN_117" hidden="1">#REF!</definedName>
    <definedName name="XREF_COLUMN_118" hidden="1">#REF!</definedName>
    <definedName name="XREF_COLUMN_119" hidden="1">#REF!</definedName>
    <definedName name="XREF_COLUMN_12" hidden="1">#REF!</definedName>
    <definedName name="XREF_COLUMN_121" hidden="1">#REF!</definedName>
    <definedName name="XREF_COLUMN_122" hidden="1">#REF!</definedName>
    <definedName name="XREF_COLUMN_123" hidden="1">#REF!</definedName>
    <definedName name="XREF_COLUMN_124" hidden="1">#REF!</definedName>
    <definedName name="XREF_COLUMN_125" hidden="1">#REF!</definedName>
    <definedName name="XREF_COLUMN_126" hidden="1">#REF!</definedName>
    <definedName name="XREF_COLUMN_127" hidden="1">#REF!</definedName>
    <definedName name="XREF_COLUMN_128" hidden="1">#REF!</definedName>
    <definedName name="XREF_COLUMN_129" hidden="1">#REF!</definedName>
    <definedName name="XREF_COLUMN_13" hidden="1">#REF!</definedName>
    <definedName name="XREF_COLUMN_130" hidden="1">#REF!</definedName>
    <definedName name="XREF_COLUMN_131" hidden="1">#REF!</definedName>
    <definedName name="XREF_COLUMN_132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4" hidden="1">#REF!</definedName>
    <definedName name="XREF_COLUMN_27" hidden="1">#REF!</definedName>
    <definedName name="XREF_COLUMN_28" hidden="1">#REF!</definedName>
    <definedName name="XREF_COLUMN_3" hidden="1">#REF!</definedName>
    <definedName name="XREF_COLUMN_37" hidden="1">#REF!</definedName>
    <definedName name="XREF_COLUMN_4" hidden="1">#REF!</definedName>
    <definedName name="XREF_COLUMN_41" hidden="1">#REF!</definedName>
    <definedName name="XREF_COLUMN_5" hidden="1">#REF!</definedName>
    <definedName name="XREF_COLUMN_51" hidden="1">#REF!</definedName>
    <definedName name="XREF_COLUMN_6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69" hidden="1">#REF!</definedName>
    <definedName name="XREF_COLUMN_7" hidden="1">#REF!</definedName>
    <definedName name="XREF_COLUMN_70" hidden="1">#REF!</definedName>
    <definedName name="XREF_COLUMN_71" hidden="1">#REF!</definedName>
    <definedName name="XREF_COLUMN_72" hidden="1">#REF!</definedName>
    <definedName name="XREF_COLUMN_73" hidden="1">#REF!</definedName>
    <definedName name="XREF_COLUMN_74" hidden="1">#REF!</definedName>
    <definedName name="XREF_COLUMN_75" hidden="1">#REF!</definedName>
    <definedName name="XREF_COLUMN_77" hidden="1">#REF!</definedName>
    <definedName name="XREF_COLUMN_78" hidden="1">#REF!</definedName>
    <definedName name="XREF_COLUMN_79" hidden="1">#REF!</definedName>
    <definedName name="XREF_COLUMN_8" hidden="1">#REF!</definedName>
    <definedName name="XREF_COLUMN_80" hidden="1">#REF!</definedName>
    <definedName name="XREF_COLUMN_81" hidden="1">#REF!</definedName>
    <definedName name="XREF_COLUMN_82" hidden="1">#REF!</definedName>
    <definedName name="XREF_COLUMN_83" hidden="1">#REF!</definedName>
    <definedName name="XREF_COLUMN_84" hidden="1">#REF!</definedName>
    <definedName name="XREF_COLUMN_85" hidden="1">#REF!</definedName>
    <definedName name="XREF_COLUMN_86" hidden="1">#REF!</definedName>
    <definedName name="XREF_COLUMN_87" hidden="1">#REF!</definedName>
    <definedName name="XREF_COLUMN_88" hidden="1">#REF!</definedName>
    <definedName name="XREF_COLUMN_89" hidden="1">#REF!</definedName>
    <definedName name="XREF_COLUMN_9" hidden="1">#REF!</definedName>
    <definedName name="XREF_COLUMN_90" hidden="1">#REF!</definedName>
    <definedName name="XREF_COLUMN_91" hidden="1">#REF!</definedName>
    <definedName name="XREF_COLUMN_92" hidden="1">#REF!</definedName>
    <definedName name="XREF_COLUMN_93" hidden="1">#REF!</definedName>
    <definedName name="XREF_COLUMN_94" hidden="1">#REF!</definedName>
    <definedName name="XREF_COLUMN_95" hidden="1">#REF!</definedName>
    <definedName name="XREF_COLUMN_96" hidden="1">#REF!</definedName>
    <definedName name="XREF_COLUMN_97" hidden="1">#REF!</definedName>
    <definedName name="XREF_COLUMN_98" hidden="1">#REF!</definedName>
    <definedName name="XREF_COLUMN_9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0Row" hidden="1">#REF!</definedName>
    <definedName name="XRefCopy101Row" hidden="1">#REF!</definedName>
    <definedName name="XRefCopy102Row" hidden="1">#REF!</definedName>
    <definedName name="XRefCopy103Row" hidden="1">#REF!</definedName>
    <definedName name="XRefCopy104Row" hidden="1">#REF!</definedName>
    <definedName name="XRefCopy105Row" hidden="1">#REF!</definedName>
    <definedName name="XRefCopy106Row" hidden="1">#REF!</definedName>
    <definedName name="XRefCopy107Row" hidden="1">#REF!</definedName>
    <definedName name="XRefCopy108Row" hidden="1">#REF!</definedName>
    <definedName name="XRefCopy109Row" hidden="1">#REF!</definedName>
    <definedName name="XRefCopy10Row" hidden="1">#REF!</definedName>
    <definedName name="XRefCopy11" hidden="1">#REF!</definedName>
    <definedName name="XRefCopy110Row" hidden="1">#REF!</definedName>
    <definedName name="XRefCopy111Row" hidden="1">#REF!</definedName>
    <definedName name="XRefCopy112Row" hidden="1">#REF!</definedName>
    <definedName name="XRefCopy113Row" hidden="1">#REF!</definedName>
    <definedName name="XRefCopy114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5Row" hidden="1">#REF!</definedName>
    <definedName name="XRefCopy146Row" hidden="1">#REF!</definedName>
    <definedName name="XRefCopy148Row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Row" hidden="1">#REF!</definedName>
    <definedName name="XRefCopy152Row" hidden="1">#REF!</definedName>
    <definedName name="XRefCopy153Row" hidden="1">#REF!</definedName>
    <definedName name="XRefCopy155Row" hidden="1">#REF!</definedName>
    <definedName name="XRefCopy156Row" hidden="1">#REF!</definedName>
    <definedName name="XRefCopy157Row" hidden="1">#REF!</definedName>
    <definedName name="XRefCopy158Row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Row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Row" hidden="1">#REF!</definedName>
    <definedName name="XRefCopy169Row" hidden="1">#REF!</definedName>
    <definedName name="XRefCopy16Row" hidden="1">#REF!</definedName>
    <definedName name="XRefCopy17" hidden="1">#REF!</definedName>
    <definedName name="XRefCopy170Row" hidden="1">#REF!</definedName>
    <definedName name="XRefCopy171Row" hidden="1">#REF!</definedName>
    <definedName name="XRefCopy172Row" hidden="1">#REF!</definedName>
    <definedName name="XRefCopy173Row" hidden="1">#REF!</definedName>
    <definedName name="XRefCopy174Row" hidden="1">#REF!</definedName>
    <definedName name="XRefCopy175Row" hidden="1">#REF!</definedName>
    <definedName name="XRefCopy176Row" hidden="1">#REF!</definedName>
    <definedName name="XRefCopy177" hidden="1">#REF!</definedName>
    <definedName name="XRefCopy177Row" hidden="1">#REF!</definedName>
    <definedName name="XRefCopy178" hidden="1">#REF!</definedName>
    <definedName name="XRefCopy179" hidden="1">#REF!</definedName>
    <definedName name="XRefCopy179Row" hidden="1">#REF!</definedName>
    <definedName name="XRefCopy17Row" hidden="1">#REF!</definedName>
    <definedName name="XRefCopy18" hidden="1">#REF!</definedName>
    <definedName name="XRefCopy180Row" hidden="1">#REF!</definedName>
    <definedName name="XRefCopy181Row" hidden="1">#REF!</definedName>
    <definedName name="XRefCopy182" hidden="1">#REF!</definedName>
    <definedName name="XRefCopy183" hidden="1">#REF!</definedName>
    <definedName name="XRefCopy183Row" hidden="1">#REF!</definedName>
    <definedName name="XRefCopy184Row" hidden="1">#REF!</definedName>
    <definedName name="XRefCopy185Row" hidden="1">#REF!</definedName>
    <definedName name="XRefCopy186Row" hidden="1">#REF!</definedName>
    <definedName name="XRefCopy187Row" hidden="1">#REF!</definedName>
    <definedName name="XRefCopy188Row" hidden="1">#REF!</definedName>
    <definedName name="XRefCopy189Row" hidden="1">#REF!</definedName>
    <definedName name="XRefCopy18Row" hidden="1">#REF!</definedName>
    <definedName name="XRefCopy19" hidden="1">#REF!</definedName>
    <definedName name="XRefCopy190Row" hidden="1">#REF!</definedName>
    <definedName name="XRefCopy191Row" hidden="1">#REF!</definedName>
    <definedName name="XRefCopy192Row" hidden="1">#REF!</definedName>
    <definedName name="XRefCopy193Row" hidden="1">#REF!</definedName>
    <definedName name="XRefCopy194Row" hidden="1">#REF!</definedName>
    <definedName name="XRefCopy195Row" hidden="1">#REF!</definedName>
    <definedName name="XRefCopy196Row" hidden="1">#REF!</definedName>
    <definedName name="XRefCopy197Row" hidden="1">#REF!</definedName>
    <definedName name="XRefCopy198Row" hidden="1">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1Row" hidden="1">#REF!</definedName>
    <definedName name="XRefCopy202Row" hidden="1">#REF!</definedName>
    <definedName name="XRefCopy203Row" hidden="1">#REF!</definedName>
    <definedName name="XRefCopy205Row" hidden="1">#REF!</definedName>
    <definedName name="XRefCopy207Row" hidden="1">#REF!</definedName>
    <definedName name="XRefCopy20Row" hidden="1">#REF!</definedName>
    <definedName name="XRefCopy21" hidden="1">#REF!</definedName>
    <definedName name="XRefCopy210Row" hidden="1">#REF!</definedName>
    <definedName name="XRefCopy211Row" hidden="1">#REF!</definedName>
    <definedName name="XRefCopy212Row" hidden="1">#REF!</definedName>
    <definedName name="XRefCopy213Row" hidden="1">#REF!</definedName>
    <definedName name="XRefCopy214Row" hidden="1">#REF!</definedName>
    <definedName name="XRefCopy215Row" hidden="1">#REF!</definedName>
    <definedName name="XRefCopy216Row" hidden="1">#REF!</definedName>
    <definedName name="XRefCopy217Row" hidden="1">#REF!</definedName>
    <definedName name="XRefCopy218Row" hidden="1">#REF!</definedName>
    <definedName name="XRefCopy219Row" hidden="1">#REF!</definedName>
    <definedName name="XRefCopy21Row" hidden="1">#REF!</definedName>
    <definedName name="XRefCopy22" hidden="1">#REF!</definedName>
    <definedName name="XRefCopy220Row" hidden="1">#REF!</definedName>
    <definedName name="XRefCopy221Row" hidden="1">#REF!</definedName>
    <definedName name="XRefCopy222Row" hidden="1">#REF!</definedName>
    <definedName name="XRefCopy223Row" hidden="1">#REF!</definedName>
    <definedName name="XRefCopy224Row" hidden="1">#REF!</definedName>
    <definedName name="XRefCopy225Row" hidden="1">#REF!</definedName>
    <definedName name="XRefCopy226Row" hidden="1">#REF!</definedName>
    <definedName name="XRefCopy228Row" hidden="1">#REF!</definedName>
    <definedName name="XRefCopy229Row" hidden="1">#REF!</definedName>
    <definedName name="XRefCopy22Row" hidden="1">#REF!</definedName>
    <definedName name="XRefCopy23" hidden="1">#REF!</definedName>
    <definedName name="XRefCopy230Row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4Row" hidden="1">#REF!</definedName>
    <definedName name="XRefCopy45Row" hidden="1">#REF!</definedName>
    <definedName name="XRefCopy46Row" hidden="1">#REF!</definedName>
    <definedName name="XRefCopy4Row" hidden="1">#REF!</definedName>
    <definedName name="XRefCopy5" hidden="1">#REF!</definedName>
    <definedName name="XRefCopy56" hidden="1">#REF!</definedName>
    <definedName name="XRefCopy57" hidden="1">#REF!</definedName>
    <definedName name="XRefCopy57Row" hidden="1">#REF!</definedName>
    <definedName name="XRefCopy5Row" hidden="1">#REF!</definedName>
    <definedName name="XRefCopy6" hidden="1">#REF!</definedName>
    <definedName name="XRefCopy60Row" hidden="1">#REF!</definedName>
    <definedName name="XRefCopy61Row" hidden="1">#REF!</definedName>
    <definedName name="XRefCopy62Row" hidden="1">#REF!</definedName>
    <definedName name="XRefCopy63Row" hidden="1">#REF!</definedName>
    <definedName name="XRefCopy64Row" hidden="1">#REF!</definedName>
    <definedName name="XRefCopy65Row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#REF!</definedName>
    <definedName name="XRefCopy70Row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#REF!</definedName>
    <definedName name="XRefCopy81Row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Row" hidden="1">#REF!</definedName>
    <definedName name="XRefCopy86Row" hidden="1">#REF!</definedName>
    <definedName name="XRefCopy87Row" hidden="1">#REF!</definedName>
    <definedName name="XRefCopy88Row" hidden="1">#REF!</definedName>
    <definedName name="XRefCopy89Row" hidden="1">#REF!</definedName>
    <definedName name="XRefCopy8Row" hidden="1">#REF!</definedName>
    <definedName name="XRefCopy9" hidden="1">#REF!</definedName>
    <definedName name="XRefCopy90Row" hidden="1">#REF!</definedName>
    <definedName name="XRefCopy91Row" hidden="1">#REF!</definedName>
    <definedName name="XRefCopy92Row" hidden="1">#REF!</definedName>
    <definedName name="XRefCopy93Row" hidden="1">#REF!</definedName>
    <definedName name="XRefCopy94Row" hidden="1">#REF!</definedName>
    <definedName name="XRefCopy95Row" hidden="1">#REF!</definedName>
    <definedName name="XRefCopy96Row" hidden="1">#REF!</definedName>
    <definedName name="XRefCopy97Row" hidden="1">#REF!</definedName>
    <definedName name="XRefCopy98Row" hidden="1">#REF!</definedName>
    <definedName name="XRefCopy99Row" hidden="1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0Row" hidden="1">#REF!</definedName>
    <definedName name="XRefPaste101Row" hidden="1">#REF!</definedName>
    <definedName name="XRefPaste102Row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9Row" hidden="1">#REF!</definedName>
    <definedName name="XRefPaste10Row" hidden="1">#REF!</definedName>
    <definedName name="XRefPaste11" hidden="1">#REF!</definedName>
    <definedName name="XRefPaste110Row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Row" hidden="1">#REF!</definedName>
    <definedName name="XRefPaste118Row" hidden="1">#REF!</definedName>
    <definedName name="XRefPaste119Row" hidden="1">#REF!</definedName>
    <definedName name="XRefPaste11Row" hidden="1">#REF!</definedName>
    <definedName name="XRefPaste12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3Row" hidden="1">#REF!</definedName>
    <definedName name="XRefPaste174Row" hidden="1">#REF!</definedName>
    <definedName name="XRefPaste175Row" hidden="1">#REF!</definedName>
    <definedName name="XRefPaste176" hidden="1">#REF!</definedName>
    <definedName name="XRefPaste176Row" hidden="1">#REF!</definedName>
    <definedName name="XRefPaste177Row" hidden="1">#REF!</definedName>
    <definedName name="XRefPaste178" hidden="1">#REF!</definedName>
    <definedName name="XRefPaste178Row" hidden="1">#REF!</definedName>
    <definedName name="XRefPaste179Row" hidden="1">#REF!</definedName>
    <definedName name="XRefPaste17Row" hidden="1">#REF!</definedName>
    <definedName name="XRefPaste18" hidden="1">#REF!</definedName>
    <definedName name="XRefPaste180Row" hidden="1">#REF!</definedName>
    <definedName name="XRefPaste182Row" hidden="1">#REF!</definedName>
    <definedName name="XRefPaste183Row" hidden="1">#REF!</definedName>
    <definedName name="XRefPaste184Row" hidden="1">#REF!</definedName>
    <definedName name="XRefPaste185Row" hidden="1">#REF!</definedName>
    <definedName name="XRefPaste186" hidden="1">#REF!</definedName>
    <definedName name="XRefPaste186Row" hidden="1">#REF!</definedName>
    <definedName name="XRefPaste187" hidden="1">#REF!</definedName>
    <definedName name="XRefPaste187Row" hidden="1">#REF!</definedName>
    <definedName name="XRefPaste188" hidden="1">#REF!</definedName>
    <definedName name="XRefPaste188Row" hidden="1">#REF!</definedName>
    <definedName name="XRefPaste189" hidden="1">#REF!</definedName>
    <definedName name="XRefPaste189Row" hidden="1">#REF!</definedName>
    <definedName name="XRefPaste18Row" hidden="1">#REF!</definedName>
    <definedName name="XRefPaste19" hidden="1">#REF!</definedName>
    <definedName name="XRefPaste190" hidden="1">#REF!</definedName>
    <definedName name="XRefPaste190Row" hidden="1">#REF!</definedName>
    <definedName name="XRefPaste191" hidden="1">#REF!</definedName>
    <definedName name="XRefPaste191Row" hidden="1">#REF!</definedName>
    <definedName name="XRefPaste192" hidden="1">#REF!</definedName>
    <definedName name="XRefPaste192Row" hidden="1">#REF!</definedName>
    <definedName name="XRefPaste193" hidden="1">#REF!</definedName>
    <definedName name="XRefPaste193Row" hidden="1">#REF!</definedName>
    <definedName name="XRefPaste194Row" hidden="1">#REF!</definedName>
    <definedName name="XRefPaste195Row" hidden="1">#REF!</definedName>
    <definedName name="XRefPaste196Row" hidden="1">#REF!</definedName>
    <definedName name="XRefPaste197Row" hidden="1">#REF!</definedName>
    <definedName name="XRefPaste198Row" hidden="1">#REF!</definedName>
    <definedName name="XRefPaste199Row" hidden="1">#REF!</definedName>
    <definedName name="XRefPaste19Row" hidden="1">#REF!</definedName>
    <definedName name="XRefPaste1Row" hidden="1">#REF!</definedName>
    <definedName name="XRefPaste20" hidden="1">#REF!</definedName>
    <definedName name="XRefPaste200Row" hidden="1">#REF!</definedName>
    <definedName name="XRefPaste201Row" hidden="1">#REF!</definedName>
    <definedName name="XRefPaste202Row" hidden="1">#REF!</definedName>
    <definedName name="XRefPaste203Row" hidden="1">#REF!</definedName>
    <definedName name="XRefPaste204Row" hidden="1">#REF!</definedName>
    <definedName name="XRefPaste205Row" hidden="1">#REF!</definedName>
    <definedName name="XRefPaste206Row" hidden="1">#REF!</definedName>
    <definedName name="XRefPaste207" hidden="1">#REF!</definedName>
    <definedName name="XRefPaste207Row" hidden="1">#REF!</definedName>
    <definedName name="XRefPaste208Row" hidden="1">#REF!</definedName>
    <definedName name="XRefPaste209Row" hidden="1">#REF!</definedName>
    <definedName name="XRefPaste20Row" hidden="1">#REF!</definedName>
    <definedName name="XRefPaste21" hidden="1">#REF!</definedName>
    <definedName name="XRefPaste210Row" hidden="1">#REF!</definedName>
    <definedName name="XRefPaste211" hidden="1">#REF!</definedName>
    <definedName name="XRefPaste211Row" hidden="1">#REF!</definedName>
    <definedName name="XRefPaste212Row" hidden="1">#REF!</definedName>
    <definedName name="XRefPaste213Row" hidden="1">#REF!</definedName>
    <definedName name="XRefPaste214Row" hidden="1">#REF!</definedName>
    <definedName name="XRefPaste215Row" hidden="1">#REF!</definedName>
    <definedName name="XRefPaste216Row" hidden="1">#REF!</definedName>
    <definedName name="XRefPaste217Row" hidden="1">#REF!</definedName>
    <definedName name="XRefPaste218Row" hidden="1">#REF!</definedName>
    <definedName name="XRefPaste219Row" hidden="1">#REF!</definedName>
    <definedName name="XRefPaste21Row" hidden="1">#REF!</definedName>
    <definedName name="XRefPaste22" hidden="1">#REF!</definedName>
    <definedName name="XRefPaste220Row" hidden="1">#REF!</definedName>
    <definedName name="XRefPaste221Row" hidden="1">#REF!</definedName>
    <definedName name="XRefPaste222Row" hidden="1">#REF!</definedName>
    <definedName name="XRefPaste223Row" hidden="1">#REF!</definedName>
    <definedName name="XRefPaste224Row" hidden="1">#REF!</definedName>
    <definedName name="XRefPaste225Row" hidden="1">#REF!</definedName>
    <definedName name="XRefPaste226Row" hidden="1">#REF!</definedName>
    <definedName name="XRefPaste227" hidden="1">#REF!</definedName>
    <definedName name="XRefPaste227Row" hidden="1">#REF!</definedName>
    <definedName name="XRefPaste228Row" hidden="1">#REF!</definedName>
    <definedName name="XRefPaste22Row" hidden="1">#REF!</definedName>
    <definedName name="XRefPaste23" hidden="1">#REF!</definedName>
    <definedName name="XRefPaste230Row" hidden="1">#REF!</definedName>
    <definedName name="XRefPaste233Row" hidden="1">#REF!</definedName>
    <definedName name="XRefPaste234Row" hidden="1">#REF!</definedName>
    <definedName name="XRefPaste235Row" hidden="1">#REF!</definedName>
    <definedName name="XRefPaste236Row" hidden="1">#REF!</definedName>
    <definedName name="XRefPaste237Row" hidden="1">#REF!</definedName>
    <definedName name="XRefPaste238Row" hidden="1">#REF!</definedName>
    <definedName name="XRefPaste239Row" hidden="1">#REF!</definedName>
    <definedName name="XRefPaste23Row" hidden="1">#REF!</definedName>
    <definedName name="XRefPaste24" hidden="1">#REF!</definedName>
    <definedName name="XRefPaste240Row" hidden="1">#REF!</definedName>
    <definedName name="XRefPaste241Row" hidden="1">#REF!</definedName>
    <definedName name="XRefPaste242Row" hidden="1">#REF!</definedName>
    <definedName name="XRefPaste243Row" hidden="1">#REF!</definedName>
    <definedName name="XRefPaste244Row" hidden="1">#REF!</definedName>
    <definedName name="XRefPaste245Row" hidden="1">#REF!</definedName>
    <definedName name="XRefPaste246Row" hidden="1">#REF!</definedName>
    <definedName name="XRefPaste247Row" hidden="1">#REF!</definedName>
    <definedName name="XRefPaste248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0" hidden="1">#REF!</definedName>
    <definedName name="XRefPaste30Row" hidden="1">#REF!</definedName>
    <definedName name="XRefPaste31Row" hidden="1">#REF!</definedName>
    <definedName name="XRefPaste32Row" hidden="1">#REF!</definedName>
    <definedName name="XRefPaste33Row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Row" hidden="1">#REF!</definedName>
    <definedName name="XRefPaste46Row" hidden="1">#REF!</definedName>
    <definedName name="XRefPaste47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Row" hidden="1">#REF!</definedName>
    <definedName name="XRefPaste52Row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Row" hidden="1">#REF!</definedName>
    <definedName name="XRefPaste61Row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6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6Row" hidden="1">#REF!</definedName>
    <definedName name="XRefPaste77Row" hidden="1">#REF!</definedName>
    <definedName name="XRefPaste79Row" hidden="1">#REF!</definedName>
    <definedName name="XRefPaste7Row" hidden="1">#REF!</definedName>
    <definedName name="XRefPaste8" hidden="1">#REF!</definedName>
    <definedName name="XRefPaste80Row" hidden="1">#REF!</definedName>
    <definedName name="XRefPaste81Row" hidden="1">#REF!</definedName>
    <definedName name="XRefPaste82Row" hidden="1">#REF!</definedName>
    <definedName name="XRefPaste83Row" hidden="1">#REF!</definedName>
    <definedName name="XRefPaste85Row" hidden="1">#REF!</definedName>
    <definedName name="XRefPaste86Row" hidden="1">#REF!</definedName>
    <definedName name="XRefPaste87Row" hidden="1">#REF!</definedName>
    <definedName name="XRefPaste88Row" hidden="1">#REF!</definedName>
    <definedName name="XRefPaste89Row" hidden="1">#REF!</definedName>
    <definedName name="XRefPaste8Row" hidden="1">#REF!</definedName>
    <definedName name="XRefPaste9" hidden="1">#REF!</definedName>
    <definedName name="XRefPaste90Row" hidden="1">#REF!</definedName>
    <definedName name="XRefPaste91Row" hidden="1">#REF!</definedName>
    <definedName name="XRefPaste92Row" hidden="1">#REF!</definedName>
    <definedName name="XRefPaste93Row" hidden="1">#REF!</definedName>
    <definedName name="XRefPaste94Row" hidden="1">#REF!</definedName>
    <definedName name="XRefPaste95Row" hidden="1">#REF!</definedName>
    <definedName name="XRefPaste96Row" hidden="1">#REF!</definedName>
    <definedName name="XRefPaste97Row" hidden="1">#REF!</definedName>
    <definedName name="XRefPaste98Row" hidden="1">#REF!</definedName>
    <definedName name="XRefPaste99Row" hidden="1">#REF!</definedName>
    <definedName name="XRefPaste9Row" hidden="1">#REF!</definedName>
    <definedName name="XRefPasteRangeCount" hidden="1">2</definedName>
    <definedName name="xsxa" localSheetId="0" hidden="1">{"'Sheet1'!$A$4386:$N$4591"}</definedName>
    <definedName name="xsxa" hidden="1">{"'Sheet1'!$A$4386:$N$4591"}</definedName>
    <definedName name="xx" hidden="1">#REF!</definedName>
    <definedName name="xxx" hidden="1">#REF!</definedName>
    <definedName name="xxxx" hidden="1">#REF!</definedName>
    <definedName name="xzgxfgh">#REF!</definedName>
    <definedName name="XZZZ" hidden="1">#REF!</definedName>
    <definedName name="Y" hidden="1">#REF!</definedName>
    <definedName name="ydjk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#REF!</definedName>
    <definedName name="yfjfyj">#REF!</definedName>
    <definedName name="yfu">#REF!</definedName>
    <definedName name="yh">#REF!</definedName>
    <definedName name="yi" localSheetId="0" hidden="1">{"'Sheet1'!$L$16"}</definedName>
    <definedName name="yi" hidden="1">{"'Sheet1'!$L$16"}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#REF!</definedName>
    <definedName name="ZDFH">#REF!</definedName>
    <definedName name="ZDGHJ">#REF!</definedName>
    <definedName name="zdsf">#REF!</definedName>
    <definedName name="zdtf">#REF!</definedName>
    <definedName name="zrdf">#REF!</definedName>
    <definedName name="zsr">#REF!</definedName>
    <definedName name="zsrf">#REF!</definedName>
    <definedName name="계전2" hidden="1">#REF!</definedName>
    <definedName name="ㄴㅇㄹㅇㄹ" hidden="1">#REF!</definedName>
    <definedName name="대" localSheetId="0" hidden="1">{"Edition",#N/A,FALSE,"Data"}</definedName>
    <definedName name="대" hidden="1">{"Edition",#N/A,FALSE,"Data"}</definedName>
    <definedName name="ㄹㅇㄴ" localSheetId="0" hidden="1">{"'Sheet1'!$L$16"}</definedName>
    <definedName name="ㄹㅇㄴ" hidden="1">{"'Sheet1'!$L$16"}</definedName>
    <definedName name="ㅁㅁㅁㅁ" localSheetId="0" hidden="1">{"Edition",#N/A,FALSE,"Data"}</definedName>
    <definedName name="ㅁㅁㅁㅁ" hidden="1">{"Edition",#N/A,FALSE,"Data"}</definedName>
    <definedName name="몰라" localSheetId="0" hidden="1">{"Edition",#N/A,FALSE,"Data"}</definedName>
    <definedName name="몰라" hidden="1">{"Edition",#N/A,FALSE,"Data"}</definedName>
    <definedName name="ㅅㄷ" localSheetId="0" hidden="1">{"'Sheet1'!$L$16"}</definedName>
    <definedName name="ㅅㄷ" hidden="1">{"'Sheet1'!$L$16"}</definedName>
    <definedName name="영흥" localSheetId="0" hidden="1">{"Edition",#N/A,FALSE,"Data"}</definedName>
    <definedName name="영흥" hidden="1">{"Edition",#N/A,FALSE,"Data"}</definedName>
    <definedName name="영흥2" localSheetId="0" hidden="1">{"Edition",#N/A,FALSE,"Data"}</definedName>
    <definedName name="영흥2" hidden="1">{"Edition",#N/A,FALSE,"Data"}</definedName>
    <definedName name="위치" localSheetId="0" hidden="1">{"Edition",#N/A,FALSE,"Data"}</definedName>
    <definedName name="위치" hidden="1">{"Edition",#N/A,FALSE,"Data"}</definedName>
    <definedName name="ㅊㅌㅍㅊㅍㅊㅌㅍㅊㅌㅍㅊㅌㅍㅊㅌㅍㅊㅌㅍ" hidden="1">#REF!</definedName>
    <definedName name="ㅊㅌㅍㅊㅍㅌㅋㅊㅍㅌㅊㅍ" hidden="1">#REF!</definedName>
    <definedName name="ㅊㅌㅍㅋㅊㅍㅌㅊㅍㅌㅊㅍ" hidden="1">#REF!</definedName>
    <definedName name="ㅊㅌㅍㅌㅊㅍㅊㅌㅍㅌㅊㅍㅌㅊㅍ" hidden="1">#REF!</definedName>
    <definedName name="추" localSheetId="0" hidden="1">{"'Sheet1'!$L$16"}</definedName>
    <definedName name="추" hidden="1">{"'Sheet1'!$L$16"}</definedName>
    <definedName name="추가분" localSheetId="0" hidden="1">{"'장비'!$A$3:$M$12"}</definedName>
    <definedName name="추가분" hidden="1">{"'장비'!$A$3:$M$12"}</definedName>
    <definedName name="ㅋ" hidden="1">#REF!</definedName>
    <definedName name="ㅋㅋㅋㅋ" hidden="1">#REF!</definedName>
    <definedName name="ㅋㅋㅋㅋㅋㅋ" hidden="1">#REF!</definedName>
    <definedName name="ㅋㅋㅋㅋㅋㅋㅋㅋㅋ" hidden="1">#REF!</definedName>
    <definedName name="ㅌㅊㅍㅌㅊㅍㅌㅋㅊㅍㅌ" hidden="1">#REF!</definedName>
    <definedName name="토목변경" localSheetId="0" hidden="1">{"'장비'!$A$3:$M$12"}</definedName>
    <definedName name="토목변경" hidden="1">{"'장비'!$A$3:$M$12"}</definedName>
    <definedName name="토목실행예산" localSheetId="0" hidden="1">{"'장비'!$A$3:$M$12"}</definedName>
    <definedName name="토목실행예산" hidden="1">{"'장비'!$A$3:$M$12"}</definedName>
    <definedName name="토목조정분" localSheetId="0" hidden="1">{"'장비'!$A$3:$M$12"}</definedName>
    <definedName name="토목조정분" hidden="1">{"'장비'!$A$3:$M$12"}</definedName>
    <definedName name="ㅎㅎㄹ" localSheetId="0" hidden="1">{"Edition",#N/A,FALSE,"Data"}</definedName>
    <definedName name="ㅎㅎㄹ" hidden="1">{"Edition",#N/A,FALSE,"Data"}</definedName>
    <definedName name="할" localSheetId="0" hidden="1">{"'Sheet1'!$L$16"}</definedName>
    <definedName name="할" hidden="1">{"'Sheet1'!$L$16"}</definedName>
    <definedName name="항" localSheetId="0" hidden="1">{"'Sheet1'!$L$16"}</definedName>
    <definedName name="항" hidden="1">{"'Sheet1'!$L$16"}</definedName>
    <definedName name="ㅏ1" hidden="1">#REF!</definedName>
    <definedName name="ㅑㅅ" localSheetId="0" hidden="1">{"'Sheet1'!$L$16"}</definedName>
    <definedName name="ㅑㅅ" hidden="1">{"'Sheet1'!$L$16"}</definedName>
    <definedName name="ㅘ" localSheetId="0" hidden="1">{"'Sheet1'!$L$16"}</definedName>
    <definedName name="ㅘ" hidden="1">{"'Sheet1'!$L$16"}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25" i="3" l="1"/>
  <c r="AR124" i="3"/>
  <c r="AR125" i="3" s="1"/>
  <c r="AN124" i="3"/>
  <c r="AN123" i="3"/>
  <c r="AN122" i="3"/>
  <c r="AN121" i="3"/>
  <c r="AN120" i="3"/>
  <c r="AN119" i="3"/>
  <c r="AN118" i="3"/>
  <c r="AN117" i="3"/>
  <c r="AN116" i="3"/>
  <c r="AN115" i="3"/>
  <c r="AN114" i="3"/>
  <c r="AM114" i="3"/>
  <c r="AL114" i="3"/>
  <c r="AK114" i="3"/>
  <c r="AJ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S57" i="3"/>
  <c r="Q57" i="3"/>
  <c r="P57" i="3"/>
  <c r="I57" i="3"/>
  <c r="V55" i="3"/>
  <c r="U55" i="3"/>
  <c r="T55" i="3"/>
  <c r="M55" i="3"/>
  <c r="F55" i="3"/>
  <c r="D55" i="3"/>
  <c r="Z54" i="3"/>
  <c r="Y54" i="3"/>
  <c r="Q54" i="3"/>
  <c r="N54" i="3"/>
  <c r="I54" i="3"/>
  <c r="F54" i="3"/>
  <c r="E54" i="3"/>
  <c r="Y50" i="3"/>
  <c r="Y57" i="3" s="1"/>
  <c r="X50" i="3"/>
  <c r="W50" i="3"/>
  <c r="X57" i="3" s="1"/>
  <c r="V50" i="3"/>
  <c r="U50" i="3"/>
  <c r="U57" i="3" s="1"/>
  <c r="T50" i="3"/>
  <c r="T57" i="3" s="1"/>
  <c r="S50" i="3"/>
  <c r="R50" i="3"/>
  <c r="R57" i="3" s="1"/>
  <c r="Q50" i="3"/>
  <c r="P50" i="3"/>
  <c r="O50" i="3"/>
  <c r="N50" i="3"/>
  <c r="N57" i="3" s="1"/>
  <c r="M50" i="3"/>
  <c r="M57" i="3" s="1"/>
  <c r="L50" i="3"/>
  <c r="L57" i="3" s="1"/>
  <c r="K50" i="3"/>
  <c r="K57" i="3" s="1"/>
  <c r="J50" i="3"/>
  <c r="J57" i="3" s="1"/>
  <c r="I50" i="3"/>
  <c r="H50" i="3"/>
  <c r="G50" i="3"/>
  <c r="H57" i="3" s="1"/>
  <c r="F50" i="3"/>
  <c r="G57" i="3" s="1"/>
  <c r="E50" i="3"/>
  <c r="E57" i="3" s="1"/>
  <c r="D50" i="3"/>
  <c r="D57" i="3" s="1"/>
  <c r="AC48" i="3"/>
  <c r="AB48" i="3"/>
  <c r="AA48" i="3"/>
  <c r="Z48" i="3"/>
  <c r="Y48" i="3"/>
  <c r="X48" i="3"/>
  <c r="W48" i="3"/>
  <c r="V48" i="3"/>
  <c r="U48" i="3"/>
  <c r="T48" i="3"/>
  <c r="S48" i="3"/>
  <c r="R48" i="3"/>
  <c r="R55" i="3" s="1"/>
  <c r="Q48" i="3"/>
  <c r="P48" i="3"/>
  <c r="O48" i="3"/>
  <c r="N48" i="3"/>
  <c r="N55" i="3" s="1"/>
  <c r="M48" i="3"/>
  <c r="L48" i="3"/>
  <c r="K48" i="3"/>
  <c r="L55" i="3" s="1"/>
  <c r="J48" i="3"/>
  <c r="J55" i="3" s="1"/>
  <c r="I48" i="3"/>
  <c r="H48" i="3"/>
  <c r="I55" i="3" s="1"/>
  <c r="G48" i="3"/>
  <c r="F48" i="3"/>
  <c r="E48" i="3"/>
  <c r="E55" i="3" s="1"/>
  <c r="D48" i="3"/>
  <c r="AA47" i="3"/>
  <c r="AA54" i="3" s="1"/>
  <c r="Z47" i="3"/>
  <c r="Y47" i="3"/>
  <c r="X47" i="3"/>
  <c r="W47" i="3"/>
  <c r="V47" i="3"/>
  <c r="V54" i="3" s="1"/>
  <c r="U47" i="3"/>
  <c r="T47" i="3"/>
  <c r="S47" i="3"/>
  <c r="S54" i="3" s="1"/>
  <c r="R47" i="3"/>
  <c r="R54" i="3" s="1"/>
  <c r="Q47" i="3"/>
  <c r="P47" i="3"/>
  <c r="O47" i="3"/>
  <c r="O54" i="3" s="1"/>
  <c r="N47" i="3"/>
  <c r="M47" i="3"/>
  <c r="L47" i="3"/>
  <c r="K47" i="3"/>
  <c r="K54" i="3" s="1"/>
  <c r="J47" i="3"/>
  <c r="J54" i="3" s="1"/>
  <c r="I47" i="3"/>
  <c r="H47" i="3"/>
  <c r="G47" i="3"/>
  <c r="F47" i="3"/>
  <c r="E47" i="3"/>
  <c r="D47" i="3"/>
  <c r="D54" i="3" s="1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E53" i="3" s="1"/>
  <c r="D46" i="3"/>
  <c r="D53" i="3" s="1"/>
  <c r="U33" i="3"/>
  <c r="Q33" i="3"/>
  <c r="H33" i="3"/>
  <c r="G33" i="3"/>
  <c r="U32" i="3"/>
  <c r="T32" i="3"/>
  <c r="M32" i="3"/>
  <c r="L32" i="3"/>
  <c r="E32" i="3"/>
  <c r="D32" i="3"/>
  <c r="AF30" i="3"/>
  <c r="AF26" i="3"/>
  <c r="Y22" i="3"/>
  <c r="U22" i="3"/>
  <c r="Q22" i="3"/>
  <c r="Q24" i="3" s="1"/>
  <c r="M22" i="3"/>
  <c r="E22" i="3"/>
  <c r="Y19" i="3"/>
  <c r="X19" i="3"/>
  <c r="W19" i="3"/>
  <c r="V19" i="3"/>
  <c r="U19" i="3"/>
  <c r="T19" i="3"/>
  <c r="S19" i="3"/>
  <c r="R19" i="3"/>
  <c r="Q19" i="3"/>
  <c r="P19" i="3"/>
  <c r="P33" i="3" s="1"/>
  <c r="O19" i="3"/>
  <c r="O33" i="3" s="1"/>
  <c r="N19" i="3"/>
  <c r="M19" i="3"/>
  <c r="L19" i="3"/>
  <c r="K19" i="3"/>
  <c r="J19" i="3"/>
  <c r="I19" i="3"/>
  <c r="H19" i="3"/>
  <c r="G19" i="3"/>
  <c r="F19" i="3"/>
  <c r="E19" i="3"/>
  <c r="D19" i="3"/>
  <c r="AK18" i="3"/>
  <c r="AK19" i="3" s="1"/>
  <c r="AK20" i="3" s="1"/>
  <c r="AF18" i="3"/>
  <c r="AF17" i="3"/>
  <c r="AK16" i="3"/>
  <c r="AB47" i="3"/>
  <c r="AA19" i="3"/>
  <c r="AA33" i="3" s="1"/>
  <c r="Z19" i="3"/>
  <c r="AK13" i="3"/>
  <c r="AK11" i="3"/>
  <c r="Y11" i="3"/>
  <c r="Y32" i="3" s="1"/>
  <c r="X11" i="3"/>
  <c r="W11" i="3"/>
  <c r="W22" i="3" s="1"/>
  <c r="V11" i="3"/>
  <c r="V32" i="3" s="1"/>
  <c r="U11" i="3"/>
  <c r="T11" i="3"/>
  <c r="T22" i="3" s="1"/>
  <c r="S11" i="3"/>
  <c r="R11" i="3"/>
  <c r="Q11" i="3"/>
  <c r="Q32" i="3" s="1"/>
  <c r="P11" i="3"/>
  <c r="O11" i="3"/>
  <c r="O22" i="3" s="1"/>
  <c r="N11" i="3"/>
  <c r="N32" i="3" s="1"/>
  <c r="M11" i="3"/>
  <c r="L11" i="3"/>
  <c r="L22" i="3" s="1"/>
  <c r="K11" i="3"/>
  <c r="K32" i="3" s="1"/>
  <c r="J11" i="3"/>
  <c r="J32" i="3" s="1"/>
  <c r="I11" i="3"/>
  <c r="I32" i="3" s="1"/>
  <c r="H11" i="3"/>
  <c r="G11" i="3"/>
  <c r="G32" i="3" s="1"/>
  <c r="F11" i="3"/>
  <c r="F32" i="3" s="1"/>
  <c r="E11" i="3"/>
  <c r="D11" i="3"/>
  <c r="D22" i="3" s="1"/>
  <c r="AE11" i="3"/>
  <c r="AD11" i="3"/>
  <c r="AD32" i="3" s="1"/>
  <c r="AC11" i="3"/>
  <c r="AB11" i="3"/>
  <c r="AA11" i="3"/>
  <c r="AL8" i="3"/>
  <c r="AF8" i="3"/>
  <c r="AL7" i="3"/>
  <c r="AF7" i="3"/>
  <c r="AF6" i="3"/>
  <c r="AE19" i="3" l="1"/>
  <c r="AE33" i="3" s="1"/>
  <c r="AB19" i="3"/>
  <c r="AB33" i="3" s="1"/>
  <c r="AE22" i="3"/>
  <c r="AE24" i="3" s="1"/>
  <c r="AC19" i="3"/>
  <c r="AC33" i="3" s="1"/>
  <c r="Z46" i="3"/>
  <c r="AE50" i="3"/>
  <c r="AF15" i="3"/>
  <c r="AD19" i="3"/>
  <c r="Z11" i="3"/>
  <c r="AF11" i="3" s="1"/>
  <c r="AD47" i="3"/>
  <c r="AA22" i="3"/>
  <c r="AA32" i="3"/>
  <c r="W24" i="3"/>
  <c r="AB32" i="3"/>
  <c r="O24" i="3"/>
  <c r="O28" i="3" s="1"/>
  <c r="AC32" i="3"/>
  <c r="Q29" i="3"/>
  <c r="W57" i="3"/>
  <c r="V57" i="3"/>
  <c r="U24" i="3"/>
  <c r="U28" i="3" s="1"/>
  <c r="AE46" i="3"/>
  <c r="K33" i="3"/>
  <c r="G22" i="3"/>
  <c r="W32" i="3"/>
  <c r="D58" i="3"/>
  <c r="T54" i="3"/>
  <c r="U54" i="3"/>
  <c r="I22" i="3"/>
  <c r="AF36" i="3"/>
  <c r="E58" i="3"/>
  <c r="S55" i="3"/>
  <c r="AB50" i="3"/>
  <c r="P32" i="3"/>
  <c r="P22" i="3"/>
  <c r="V22" i="3"/>
  <c r="S22" i="3"/>
  <c r="AC47" i="3"/>
  <c r="AE47" i="3"/>
  <c r="N33" i="3"/>
  <c r="V33" i="3"/>
  <c r="M24" i="3"/>
  <c r="M28" i="3"/>
  <c r="R33" i="3"/>
  <c r="G54" i="3"/>
  <c r="H54" i="3"/>
  <c r="W54" i="3"/>
  <c r="X54" i="3"/>
  <c r="AD50" i="3"/>
  <c r="P54" i="3"/>
  <c r="AV112" i="3"/>
  <c r="E24" i="3"/>
  <c r="Q55" i="3"/>
  <c r="P55" i="3"/>
  <c r="X32" i="3"/>
  <c r="X22" i="3"/>
  <c r="S33" i="3"/>
  <c r="R32" i="3"/>
  <c r="R22" i="3"/>
  <c r="AF14" i="3"/>
  <c r="J22" i="3"/>
  <c r="AF10" i="3"/>
  <c r="D24" i="3"/>
  <c r="D28" i="3" s="1"/>
  <c r="L24" i="3"/>
  <c r="L28" i="3"/>
  <c r="T24" i="3"/>
  <c r="T28" i="3"/>
  <c r="AB46" i="3"/>
  <c r="AD46" i="3"/>
  <c r="AC46" i="3"/>
  <c r="AA46" i="3"/>
  <c r="W33" i="3"/>
  <c r="N22" i="3"/>
  <c r="O32" i="3"/>
  <c r="AE32" i="3"/>
  <c r="H55" i="3"/>
  <c r="F57" i="3"/>
  <c r="AF23" i="3"/>
  <c r="F22" i="3"/>
  <c r="O57" i="3"/>
  <c r="H32" i="3"/>
  <c r="H22" i="3"/>
  <c r="AE48" i="3"/>
  <c r="AD48" i="3"/>
  <c r="J33" i="3"/>
  <c r="L54" i="3"/>
  <c r="M54" i="3"/>
  <c r="AF16" i="3"/>
  <c r="Y24" i="3"/>
  <c r="Y29" i="3" s="1"/>
  <c r="Q28" i="3"/>
  <c r="K22" i="3"/>
  <c r="AC50" i="3"/>
  <c r="AA50" i="3"/>
  <c r="Z50" i="3"/>
  <c r="X33" i="3"/>
  <c r="S32" i="3"/>
  <c r="F33" i="3"/>
  <c r="Z33" i="3"/>
  <c r="K55" i="3"/>
  <c r="I33" i="3"/>
  <c r="L33" i="3"/>
  <c r="T33" i="3"/>
  <c r="D33" i="3"/>
  <c r="D34" i="3" s="1"/>
  <c r="M33" i="3"/>
  <c r="E33" i="3"/>
  <c r="Y33" i="3"/>
  <c r="G55" i="3"/>
  <c r="O55" i="3"/>
  <c r="W55" i="3"/>
  <c r="AN125" i="3"/>
  <c r="Z22" i="3" l="1"/>
  <c r="Z24" i="3" s="1"/>
  <c r="Z28" i="3" s="1"/>
  <c r="Z32" i="3"/>
  <c r="AC22" i="3"/>
  <c r="AF19" i="3"/>
  <c r="AB22" i="3"/>
  <c r="AB24" i="3" s="1"/>
  <c r="AF32" i="3"/>
  <c r="AS125" i="3"/>
  <c r="AD33" i="3"/>
  <c r="AF33" i="3" s="1"/>
  <c r="AD22" i="3"/>
  <c r="E31" i="3"/>
  <c r="D35" i="3"/>
  <c r="D37" i="3" s="1"/>
  <c r="X24" i="3"/>
  <c r="AE29" i="3"/>
  <c r="J24" i="3"/>
  <c r="AE28" i="3"/>
  <c r="L29" i="3"/>
  <c r="R24" i="3"/>
  <c r="V28" i="3"/>
  <c r="V24" i="3"/>
  <c r="I24" i="3"/>
  <c r="I28" i="3"/>
  <c r="U29" i="3"/>
  <c r="AC24" i="3"/>
  <c r="W29" i="3"/>
  <c r="E29" i="3"/>
  <c r="N24" i="3"/>
  <c r="N28" i="3" s="1"/>
  <c r="Y28" i="3"/>
  <c r="P24" i="3"/>
  <c r="P28" i="3"/>
  <c r="W28" i="3"/>
  <c r="F24" i="3"/>
  <c r="T29" i="3"/>
  <c r="O29" i="3"/>
  <c r="K24" i="3"/>
  <c r="K28" i="3"/>
  <c r="H28" i="3"/>
  <c r="H24" i="3"/>
  <c r="D25" i="3"/>
  <c r="E25" i="3" s="1"/>
  <c r="D29" i="3"/>
  <c r="E28" i="3"/>
  <c r="M29" i="3"/>
  <c r="S24" i="3"/>
  <c r="S28" i="3" s="1"/>
  <c r="G24" i="3"/>
  <c r="G28" i="3"/>
  <c r="AA24" i="3"/>
  <c r="AA28" i="3"/>
  <c r="AF34" i="3" l="1"/>
  <c r="AF22" i="3"/>
  <c r="AD24" i="3"/>
  <c r="AD28" i="3" s="1"/>
  <c r="F29" i="3"/>
  <c r="E34" i="3"/>
  <c r="F31" i="3" s="1"/>
  <c r="R29" i="3"/>
  <c r="I29" i="3"/>
  <c r="X29" i="3"/>
  <c r="AB29" i="3"/>
  <c r="J29" i="3"/>
  <c r="G29" i="3"/>
  <c r="F28" i="3"/>
  <c r="N29" i="3"/>
  <c r="J28" i="3"/>
  <c r="K29" i="3"/>
  <c r="X28" i="3"/>
  <c r="Z29" i="3"/>
  <c r="AC29" i="3"/>
  <c r="R28" i="3"/>
  <c r="S29" i="3"/>
  <c r="F25" i="3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P29" i="3"/>
  <c r="AA29" i="3"/>
  <c r="H29" i="3"/>
  <c r="AB28" i="3"/>
  <c r="AC28" i="3"/>
  <c r="V29" i="3"/>
  <c r="AD25" i="3" l="1"/>
  <c r="AE25" i="3" s="1"/>
  <c r="AD29" i="3"/>
  <c r="AF24" i="3"/>
  <c r="F27" i="3" s="1"/>
  <c r="F34" i="3"/>
  <c r="G31" i="3" s="1"/>
  <c r="E35" i="3"/>
  <c r="E37" i="3" s="1"/>
  <c r="P27" i="3" l="1"/>
  <c r="AD27" i="3"/>
  <c r="D27" i="3"/>
  <c r="V27" i="3"/>
  <c r="N27" i="3"/>
  <c r="O27" i="3"/>
  <c r="Z27" i="3"/>
  <c r="G27" i="3"/>
  <c r="Y27" i="3"/>
  <c r="W27" i="3"/>
  <c r="S27" i="3"/>
  <c r="H27" i="3"/>
  <c r="M27" i="3"/>
  <c r="E27" i="3"/>
  <c r="AF27" i="3" s="1"/>
  <c r="K27" i="3"/>
  <c r="X27" i="3"/>
  <c r="AC27" i="3"/>
  <c r="AE27" i="3"/>
  <c r="R27" i="3"/>
  <c r="U27" i="3"/>
  <c r="T27" i="3"/>
  <c r="I27" i="3"/>
  <c r="AA27" i="3"/>
  <c r="L27" i="3"/>
  <c r="Q27" i="3"/>
  <c r="AB27" i="3"/>
  <c r="J27" i="3"/>
  <c r="F35" i="3"/>
  <c r="F37" i="3" s="1"/>
  <c r="G34" i="3"/>
  <c r="H31" i="3" s="1"/>
  <c r="G35" i="3"/>
  <c r="G37" i="3" s="1"/>
  <c r="H34" i="3" l="1"/>
  <c r="I31" i="3" s="1"/>
  <c r="I34" i="3" l="1"/>
  <c r="J31" i="3" s="1"/>
  <c r="H35" i="3"/>
  <c r="H37" i="3" s="1"/>
  <c r="J34" i="3" l="1"/>
  <c r="K31" i="3" s="1"/>
  <c r="I35" i="3"/>
  <c r="I37" i="3" s="1"/>
  <c r="K35" i="3" l="1"/>
  <c r="K37" i="3" s="1"/>
  <c r="K34" i="3"/>
  <c r="L31" i="3" s="1"/>
  <c r="J35" i="3"/>
  <c r="J37" i="3" s="1"/>
  <c r="L34" i="3" l="1"/>
  <c r="M31" i="3" s="1"/>
  <c r="M35" i="3" l="1"/>
  <c r="M37" i="3" s="1"/>
  <c r="M34" i="3"/>
  <c r="N31" i="3" s="1"/>
  <c r="L35" i="3"/>
  <c r="L37" i="3" s="1"/>
  <c r="N34" i="3" l="1"/>
  <c r="O31" i="3" s="1"/>
  <c r="N35" i="3" l="1"/>
  <c r="N37" i="3" s="1"/>
  <c r="O34" i="3"/>
  <c r="P31" i="3" s="1"/>
  <c r="O35" i="3"/>
  <c r="O37" i="3" s="1"/>
  <c r="P34" i="3" l="1"/>
  <c r="Q31" i="3" s="1"/>
  <c r="Q34" i="3" l="1"/>
  <c r="R31" i="3" s="1"/>
  <c r="Q35" i="3"/>
  <c r="Q37" i="3" s="1"/>
  <c r="P35" i="3"/>
  <c r="P37" i="3" s="1"/>
  <c r="R34" i="3" l="1"/>
  <c r="S31" i="3" s="1"/>
  <c r="R35" i="3" l="1"/>
  <c r="R37" i="3" s="1"/>
  <c r="S34" i="3"/>
  <c r="T31" i="3" s="1"/>
  <c r="T34" i="3" l="1"/>
  <c r="U31" i="3" s="1"/>
  <c r="S35" i="3"/>
  <c r="S37" i="3" s="1"/>
  <c r="U34" i="3" l="1"/>
  <c r="V31" i="3" s="1"/>
  <c r="T35" i="3"/>
  <c r="T37" i="3" s="1"/>
  <c r="V34" i="3" l="1"/>
  <c r="W31" i="3" s="1"/>
  <c r="V35" i="3"/>
  <c r="V37" i="3" s="1"/>
  <c r="U35" i="3"/>
  <c r="U37" i="3" s="1"/>
  <c r="W34" i="3" l="1"/>
  <c r="X31" i="3" s="1"/>
  <c r="X34" i="3" l="1"/>
  <c r="Y31" i="3" s="1"/>
  <c r="W35" i="3"/>
  <c r="W37" i="3" s="1"/>
  <c r="Y34" i="3" l="1"/>
  <c r="Z31" i="3" s="1"/>
  <c r="X35" i="3"/>
  <c r="X37" i="3" s="1"/>
  <c r="Y35" i="3" l="1"/>
  <c r="Y37" i="3" s="1"/>
  <c r="Z34" i="3"/>
  <c r="AA31" i="3" s="1"/>
  <c r="Z35" i="3"/>
  <c r="Z37" i="3" s="1"/>
  <c r="AA34" i="3" l="1"/>
  <c r="AB31" i="3" s="1"/>
  <c r="AA35" i="3" l="1"/>
  <c r="AA37" i="3" s="1"/>
  <c r="AB34" i="3"/>
  <c r="AC31" i="3" s="1"/>
  <c r="AB35" i="3" l="1"/>
  <c r="AB37" i="3" s="1"/>
  <c r="AC34" i="3"/>
  <c r="AD31" i="3" s="1"/>
  <c r="AD34" i="3" l="1"/>
  <c r="AE31" i="3" s="1"/>
  <c r="AC35" i="3"/>
  <c r="AC37" i="3" s="1"/>
  <c r="AE34" i="3" l="1"/>
  <c r="AE35" i="3" s="1"/>
  <c r="AE37" i="3" s="1"/>
  <c r="AD35" i="3"/>
  <c r="AD37" i="3" s="1"/>
  <c r="X55" i="3" l="1"/>
  <c r="Y55" i="3"/>
  <c r="Z55" i="3"/>
  <c r="AA55" i="3"/>
  <c r="AB55" i="3"/>
  <c r="AC55" i="3"/>
  <c r="AD55" i="3"/>
  <c r="AE55" i="3"/>
  <c r="AC54" i="3"/>
  <c r="AD54" i="3"/>
  <c r="AE54" i="3"/>
  <c r="G53" i="3"/>
  <c r="G58" i="3" s="1"/>
  <c r="H53" i="3"/>
  <c r="H58" i="3" s="1"/>
  <c r="I53" i="3"/>
  <c r="I58" i="3" s="1"/>
  <c r="J53" i="3"/>
  <c r="J58" i="3" s="1"/>
  <c r="K53" i="3"/>
  <c r="K58" i="3" s="1"/>
  <c r="L53" i="3"/>
  <c r="L58" i="3" s="1"/>
  <c r="M53" i="3"/>
  <c r="M58" i="3" s="1"/>
  <c r="N53" i="3"/>
  <c r="N58" i="3" s="1"/>
  <c r="O53" i="3"/>
  <c r="O58" i="3" s="1"/>
  <c r="P53" i="3"/>
  <c r="P58" i="3" s="1"/>
  <c r="Q53" i="3"/>
  <c r="Q58" i="3" s="1"/>
  <c r="R53" i="3"/>
  <c r="R58" i="3" s="1"/>
  <c r="S53" i="3"/>
  <c r="S58" i="3" s="1"/>
  <c r="T53" i="3"/>
  <c r="T58" i="3" s="1"/>
  <c r="U53" i="3"/>
  <c r="U58" i="3" s="1"/>
  <c r="V53" i="3"/>
  <c r="V58" i="3" s="1"/>
  <c r="W53" i="3"/>
  <c r="W58" i="3" s="1"/>
  <c r="X53" i="3"/>
  <c r="Y53" i="3"/>
  <c r="Z53" i="3"/>
  <c r="AA53" i="3"/>
  <c r="AB53" i="3"/>
  <c r="AC53" i="3"/>
  <c r="AD53" i="3"/>
  <c r="AE53" i="3"/>
  <c r="X58" i="3" l="1"/>
  <c r="Y58" i="3"/>
  <c r="F53" i="3"/>
  <c r="AB54" i="3"/>
  <c r="AF54" i="3" s="1"/>
  <c r="AF55" i="3"/>
  <c r="AF53" i="3" l="1"/>
  <c r="F58" i="3"/>
  <c r="AC57" i="3" l="1"/>
  <c r="AC58" i="3" s="1"/>
  <c r="AB57" i="3"/>
  <c r="AB58" i="3" s="1"/>
  <c r="Z57" i="3"/>
  <c r="AE57" i="3"/>
  <c r="AE58" i="3" s="1"/>
  <c r="AA57" i="3"/>
  <c r="AA58" i="3" s="1"/>
  <c r="AD57" i="3"/>
  <c r="AD58" i="3" s="1"/>
  <c r="AF57" i="3" l="1"/>
  <c r="AF58" i="3" s="1"/>
  <c r="Z58" i="3"/>
  <c r="AL9" i="3"/>
  <c r="AL11" i="3"/>
  <c r="AL13" i="3"/>
</calcChain>
</file>

<file path=xl/sharedStrings.xml><?xml version="1.0" encoding="utf-8"?>
<sst xmlns="http://schemas.openxmlformats.org/spreadsheetml/2006/main" count="154" uniqueCount="67">
  <si>
    <t>Rs. Crore</t>
  </si>
  <si>
    <t>Sl. No.</t>
  </si>
  <si>
    <t>Financial Year</t>
  </si>
  <si>
    <t>FY 2018-2019</t>
  </si>
  <si>
    <t>FY 2019-2020</t>
  </si>
  <si>
    <t>FY 2020-2021</t>
  </si>
  <si>
    <t>FY 2021-2022</t>
  </si>
  <si>
    <t>FY 2022-2023</t>
  </si>
  <si>
    <t>FY 2023-2024</t>
  </si>
  <si>
    <t>FY 2024-2025</t>
  </si>
  <si>
    <t>Draw Down</t>
  </si>
  <si>
    <t>Q-1</t>
  </si>
  <si>
    <t>Q-2</t>
  </si>
  <si>
    <t>Q-3</t>
  </si>
  <si>
    <t>Q-4</t>
  </si>
  <si>
    <t>Total</t>
  </si>
  <si>
    <t>Loans</t>
  </si>
  <si>
    <t>Loan drawal</t>
  </si>
  <si>
    <t>Loan 1 (REC-13399)</t>
  </si>
  <si>
    <t>Particulars</t>
  </si>
  <si>
    <t>Actual</t>
  </si>
  <si>
    <t>Allowable</t>
  </si>
  <si>
    <t>Loan 2 (REC-18246)</t>
  </si>
  <si>
    <t>Plant &amp; Mc</t>
  </si>
  <si>
    <t>Loan  (REC-15090) FGD</t>
  </si>
  <si>
    <t>Unrecovered Fuel</t>
  </si>
  <si>
    <t>Overheads</t>
  </si>
  <si>
    <t>Capital deployed</t>
  </si>
  <si>
    <t>Undischarged Liabilities</t>
  </si>
  <si>
    <t>Debt</t>
  </si>
  <si>
    <t>Hard Cost</t>
  </si>
  <si>
    <t>Equity</t>
  </si>
  <si>
    <t>IDC</t>
  </si>
  <si>
    <t>Total Capital deployed</t>
  </si>
  <si>
    <t>Total Cost</t>
  </si>
  <si>
    <t>Cumulative Capital deployed</t>
  </si>
  <si>
    <t>COD</t>
  </si>
  <si>
    <t>Overhead Analysis</t>
  </si>
  <si>
    <t>Phasing of Expenditure</t>
  </si>
  <si>
    <t>Deviation</t>
  </si>
  <si>
    <t>Additional allowed</t>
  </si>
  <si>
    <t>Opening Loan</t>
  </si>
  <si>
    <t>Total Allowed</t>
  </si>
  <si>
    <t>Add: drawal during the period</t>
  </si>
  <si>
    <t>Less: Repayment</t>
  </si>
  <si>
    <t>Closing Loan</t>
  </si>
  <si>
    <t>Average Loan</t>
  </si>
  <si>
    <t>Actual Interest Amount</t>
  </si>
  <si>
    <t>Rate of int</t>
  </si>
  <si>
    <t>Interest rate</t>
  </si>
  <si>
    <t>Cumulative Loan</t>
  </si>
  <si>
    <t>Interest</t>
  </si>
  <si>
    <t>Total Interest</t>
  </si>
  <si>
    <t>Main</t>
  </si>
  <si>
    <t>STL</t>
  </si>
  <si>
    <t>Add</t>
  </si>
  <si>
    <t>FGD</t>
  </si>
  <si>
    <t>Loan</t>
  </si>
  <si>
    <t xml:space="preserve">Sanctioned Amount </t>
  </si>
  <si>
    <t>FY</t>
  </si>
  <si>
    <t>Quarter</t>
  </si>
  <si>
    <t>20.11.2017</t>
  </si>
  <si>
    <t>02.02.2024</t>
  </si>
  <si>
    <t>02.05.2019</t>
  </si>
  <si>
    <t>Loan Repayment</t>
  </si>
  <si>
    <t>Bridge loan</t>
  </si>
  <si>
    <t>STIL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</si>
</sst>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[$-409]d\-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92">
    <xf numFmtId="0" fontId="0" fillId="0" borderId="0" xfId="0"/>
    <xf numFmtId="0" fontId="4" fillId="2" borderId="2" xfId="0" applyFont="1" applyFill="1" applyBorder="1"/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/>
    <xf numFmtId="0" fontId="4" fillId="0" borderId="4" xfId="0" applyFont="1" applyBorder="1" applyAlignment="1">
      <alignment horizontal="center" vertical="top" wrapText="1"/>
    </xf>
    <xf numFmtId="0" fontId="6" fillId="0" borderId="2" xfId="0" applyFont="1" applyBorder="1"/>
    <xf numFmtId="0" fontId="5" fillId="0" borderId="2" xfId="0" applyFont="1" applyBorder="1"/>
    <xf numFmtId="0" fontId="4" fillId="0" borderId="0" xfId="0" applyFont="1"/>
    <xf numFmtId="0" fontId="5" fillId="3" borderId="2" xfId="0" applyFont="1" applyFill="1" applyBorder="1"/>
    <xf numFmtId="2" fontId="5" fillId="0" borderId="2" xfId="0" applyNumberFormat="1" applyFont="1" applyBorder="1"/>
    <xf numFmtId="2" fontId="3" fillId="0" borderId="2" xfId="0" applyNumberFormat="1" applyFont="1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Border="1"/>
    <xf numFmtId="164" fontId="5" fillId="0" borderId="2" xfId="3" applyFont="1" applyFill="1" applyBorder="1"/>
    <xf numFmtId="0" fontId="0" fillId="0" borderId="7" xfId="0" applyBorder="1" applyAlignment="1">
      <alignment horizontal="left" vertical="center"/>
    </xf>
    <xf numFmtId="2" fontId="0" fillId="0" borderId="2" xfId="0" applyNumberFormat="1" applyBorder="1"/>
    <xf numFmtId="0" fontId="8" fillId="0" borderId="2" xfId="0" applyFont="1" applyBorder="1" applyAlignment="1">
      <alignment vertical="center"/>
    </xf>
    <xf numFmtId="2" fontId="4" fillId="0" borderId="2" xfId="0" applyNumberFormat="1" applyFont="1" applyBorder="1"/>
    <xf numFmtId="0" fontId="9" fillId="0" borderId="2" xfId="0" applyFont="1" applyBorder="1" applyAlignment="1">
      <alignment vertical="center"/>
    </xf>
    <xf numFmtId="43" fontId="3" fillId="0" borderId="2" xfId="1" applyFont="1" applyBorder="1"/>
    <xf numFmtId="0" fontId="0" fillId="4" borderId="7" xfId="0" applyFill="1" applyBorder="1" applyAlignment="1">
      <alignment horizontal="left" vertical="center"/>
    </xf>
    <xf numFmtId="2" fontId="0" fillId="4" borderId="2" xfId="0" applyNumberFormat="1" applyFill="1" applyBorder="1"/>
    <xf numFmtId="0" fontId="3" fillId="0" borderId="0" xfId="0" applyFont="1"/>
    <xf numFmtId="0" fontId="3" fillId="0" borderId="9" xfId="0" applyFont="1" applyBorder="1" applyAlignment="1">
      <alignment horizontal="left" vertical="center"/>
    </xf>
    <xf numFmtId="2" fontId="3" fillId="0" borderId="10" xfId="0" applyNumberFormat="1" applyFont="1" applyBorder="1"/>
    <xf numFmtId="0" fontId="0" fillId="0" borderId="0" xfId="0" applyAlignment="1">
      <alignment horizontal="left" vertical="center"/>
    </xf>
    <xf numFmtId="165" fontId="0" fillId="0" borderId="2" xfId="0" applyNumberFormat="1" applyBorder="1"/>
    <xf numFmtId="2" fontId="8" fillId="0" borderId="2" xfId="0" applyNumberFormat="1" applyFont="1" applyBorder="1" applyAlignment="1">
      <alignment horizontal="right" vertical="center"/>
    </xf>
    <xf numFmtId="10" fontId="8" fillId="0" borderId="2" xfId="2" applyNumberFormat="1" applyFont="1" applyBorder="1" applyAlignment="1">
      <alignment horizontal="right" vertical="center"/>
    </xf>
    <xf numFmtId="9" fontId="3" fillId="0" borderId="2" xfId="2" applyFont="1" applyBorder="1"/>
    <xf numFmtId="10" fontId="0" fillId="0" borderId="2" xfId="2" applyNumberFormat="1" applyFont="1" applyBorder="1"/>
    <xf numFmtId="10" fontId="0" fillId="0" borderId="2" xfId="0" applyNumberFormat="1" applyBorder="1"/>
    <xf numFmtId="0" fontId="3" fillId="0" borderId="2" xfId="0" applyFont="1" applyBorder="1"/>
    <xf numFmtId="0" fontId="0" fillId="0" borderId="2" xfId="0" applyBorder="1" applyAlignment="1">
      <alignment horizontal="left" vertical="center"/>
    </xf>
    <xf numFmtId="10" fontId="0" fillId="5" borderId="2" xfId="0" applyNumberFormat="1" applyFill="1" applyBorder="1"/>
    <xf numFmtId="0" fontId="10" fillId="0" borderId="3" xfId="0" applyFont="1" applyBorder="1" applyAlignment="1">
      <alignment vertical="center"/>
    </xf>
    <xf numFmtId="0" fontId="13" fillId="4" borderId="3" xfId="0" applyFont="1" applyFill="1" applyBorder="1"/>
    <xf numFmtId="0" fontId="13" fillId="4" borderId="12" xfId="0" applyFont="1" applyFill="1" applyBorder="1"/>
    <xf numFmtId="0" fontId="13" fillId="4" borderId="0" xfId="0" applyFont="1" applyFill="1"/>
    <xf numFmtId="0" fontId="0" fillId="0" borderId="11" xfId="0" applyBorder="1"/>
    <xf numFmtId="2" fontId="5" fillId="3" borderId="2" xfId="0" applyNumberFormat="1" applyFont="1" applyFill="1" applyBorder="1"/>
    <xf numFmtId="164" fontId="5" fillId="3" borderId="2" xfId="3" applyFont="1" applyFill="1" applyBorder="1"/>
    <xf numFmtId="10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13" fillId="4" borderId="4" xfId="0" applyFont="1" applyFill="1" applyBorder="1"/>
    <xf numFmtId="0" fontId="0" fillId="6" borderId="2" xfId="0" applyFill="1" applyBorder="1" applyAlignment="1">
      <alignment horizontal="center"/>
    </xf>
    <xf numFmtId="2" fontId="14" fillId="0" borderId="13" xfId="0" applyNumberFormat="1" applyFont="1" applyBorder="1"/>
    <xf numFmtId="2" fontId="14" fillId="4" borderId="4" xfId="0" applyNumberFormat="1" applyFont="1" applyFill="1" applyBorder="1"/>
    <xf numFmtId="2" fontId="0" fillId="0" borderId="11" xfId="0" applyNumberFormat="1" applyBorder="1"/>
    <xf numFmtId="10" fontId="0" fillId="6" borderId="2" xfId="2" applyNumberFormat="1" applyFont="1" applyFill="1" applyBorder="1" applyAlignment="1">
      <alignment horizontal="center" vertical="center"/>
    </xf>
    <xf numFmtId="2" fontId="14" fillId="0" borderId="2" xfId="0" applyNumberFormat="1" applyFont="1" applyBorder="1"/>
    <xf numFmtId="2" fontId="14" fillId="0" borderId="14" xfId="0" applyNumberFormat="1" applyFont="1" applyBorder="1"/>
    <xf numFmtId="0" fontId="13" fillId="4" borderId="14" xfId="0" applyFont="1" applyFill="1" applyBorder="1"/>
    <xf numFmtId="2" fontId="14" fillId="0" borderId="15" xfId="0" applyNumberFormat="1" applyFont="1" applyBorder="1"/>
    <xf numFmtId="2" fontId="14" fillId="4" borderId="1" xfId="0" applyNumberFormat="1" applyFont="1" applyFill="1" applyBorder="1"/>
    <xf numFmtId="2" fontId="14" fillId="4" borderId="3" xfId="0" applyNumberFormat="1" applyFont="1" applyFill="1" applyBorder="1"/>
    <xf numFmtId="10" fontId="0" fillId="6" borderId="2" xfId="2" applyNumberFormat="1" applyFont="1" applyFill="1" applyBorder="1" applyAlignment="1">
      <alignment vertical="center"/>
    </xf>
    <xf numFmtId="164" fontId="15" fillId="3" borderId="16" xfId="3" applyFont="1" applyFill="1" applyBorder="1"/>
    <xf numFmtId="0" fontId="2" fillId="6" borderId="2" xfId="0" applyFont="1" applyFill="1" applyBorder="1" applyAlignment="1">
      <alignment horizontal="center" vertical="center"/>
    </xf>
    <xf numFmtId="164" fontId="15" fillId="3" borderId="11" xfId="3" applyFont="1" applyFill="1" applyBorder="1"/>
    <xf numFmtId="0" fontId="16" fillId="6" borderId="2" xfId="0" applyFont="1" applyFill="1" applyBorder="1" applyAlignment="1">
      <alignment horizontal="center" vertical="center"/>
    </xf>
    <xf numFmtId="164" fontId="14" fillId="3" borderId="11" xfId="3" applyFont="1" applyFill="1" applyBorder="1"/>
    <xf numFmtId="164" fontId="14" fillId="3" borderId="16" xfId="3" applyFont="1" applyFill="1" applyBorder="1"/>
    <xf numFmtId="164" fontId="14" fillId="3" borderId="2" xfId="3" applyFont="1" applyFill="1" applyBorder="1"/>
    <xf numFmtId="2" fontId="14" fillId="0" borderId="4" xfId="0" applyNumberFormat="1" applyFont="1" applyBorder="1"/>
    <xf numFmtId="2" fontId="17" fillId="0" borderId="2" xfId="0" applyNumberFormat="1" applyFont="1" applyBorder="1"/>
    <xf numFmtId="2" fontId="0" fillId="0" borderId="0" xfId="0" applyNumberFormat="1"/>
    <xf numFmtId="0" fontId="5" fillId="3" borderId="2" xfId="0" applyFont="1" applyFill="1" applyBorder="1" applyAlignment="1">
      <alignment horizontal="right"/>
    </xf>
    <xf numFmtId="0" fontId="3" fillId="0" borderId="7" xfId="0" applyFont="1" applyBorder="1" applyAlignment="1">
      <alignment horizontal="left" vertical="center"/>
    </xf>
    <xf numFmtId="2" fontId="3" fillId="0" borderId="8" xfId="0" applyNumberFormat="1" applyFont="1" applyBorder="1"/>
    <xf numFmtId="0" fontId="4" fillId="0" borderId="2" xfId="0" applyFont="1" applyBorder="1"/>
    <xf numFmtId="43" fontId="4" fillId="0" borderId="2" xfId="1" applyFont="1" applyFill="1" applyBorder="1"/>
    <xf numFmtId="0" fontId="3" fillId="4" borderId="7" xfId="0" applyFont="1" applyFill="1" applyBorder="1" applyAlignment="1">
      <alignment horizontal="left" vertical="center"/>
    </xf>
    <xf numFmtId="2" fontId="3" fillId="4" borderId="2" xfId="0" applyNumberFormat="1" applyFont="1" applyFill="1" applyBorder="1"/>
    <xf numFmtId="2" fontId="18" fillId="0" borderId="2" xfId="0" applyNumberFormat="1" applyFont="1" applyBorder="1"/>
    <xf numFmtId="0" fontId="4" fillId="3" borderId="2" xfId="0" applyFont="1" applyFill="1" applyBorder="1"/>
    <xf numFmtId="43" fontId="8" fillId="0" borderId="2" xfId="1" applyFont="1" applyBorder="1"/>
    <xf numFmtId="43" fontId="8" fillId="0" borderId="2" xfId="1" applyFont="1" applyBorder="1" applyAlignment="1">
      <alignment horizontal="right" vertical="center"/>
    </xf>
    <xf numFmtId="43" fontId="3" fillId="0" borderId="2" xfId="1" applyFont="1" applyFill="1" applyBorder="1"/>
    <xf numFmtId="10" fontId="8" fillId="0" borderId="2" xfId="2" applyNumberFormat="1" applyFont="1" applyFill="1" applyBorder="1" applyAlignment="1">
      <alignment horizontal="right" vertical="center"/>
    </xf>
    <xf numFmtId="10" fontId="0" fillId="0" borderId="2" xfId="2" applyNumberFormat="1" applyFont="1" applyFill="1" applyBorder="1"/>
    <xf numFmtId="0" fontId="11" fillId="0" borderId="0" xfId="0" applyFont="1"/>
    <xf numFmtId="14" fontId="0" fillId="0" borderId="0" xfId="0" applyNumberFormat="1"/>
    <xf numFmtId="43" fontId="12" fillId="0" borderId="0" xfId="0" applyNumberFormat="1" applyFont="1"/>
    <xf numFmtId="43" fontId="0" fillId="0" borderId="0" xfId="0" applyNumberFormat="1"/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vertical="center"/>
    </xf>
  </cellXfs>
  <cellStyles count="4">
    <cellStyle name="Comma" xfId="1" builtinId="3"/>
    <cellStyle name="Comma 6 5 2" xfId="3" xr:uid="{DE20FDD7-C5BA-4F38-A0BF-864F26D5C018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DD3F-D916-4392-A60A-DC717F0E9288}">
  <dimension ref="B1:AW125"/>
  <sheetViews>
    <sheetView showGridLines="0" tabSelected="1" zoomScale="69" zoomScaleNormal="100" workbookViewId="0">
      <pane xSplit="3" ySplit="3" topLeftCell="N34" activePane="bottomRight" state="frozen"/>
      <selection pane="topRight" activeCell="D1" sqref="D1"/>
      <selection pane="bottomLeft" activeCell="A4" sqref="A4"/>
      <selection pane="bottomRight" activeCell="Q39" sqref="Q39"/>
    </sheetView>
  </sheetViews>
  <sheetFormatPr defaultRowHeight="14.5" outlineLevelCol="1" x14ac:dyDescent="0.35"/>
  <cols>
    <col min="3" max="3" width="29.36328125" bestFit="1" customWidth="1"/>
    <col min="4" max="5" width="7.08984375" bestFit="1" customWidth="1" outlineLevel="1"/>
    <col min="6" max="7" width="8.6328125" bestFit="1" customWidth="1" outlineLevel="1"/>
    <col min="8" max="10" width="9.453125" bestFit="1" customWidth="1" outlineLevel="1"/>
    <col min="11" max="11" width="8.6328125" bestFit="1" customWidth="1" outlineLevel="1"/>
    <col min="12" max="13" width="9.453125" bestFit="1" customWidth="1" outlineLevel="1"/>
    <col min="14" max="23" width="10.36328125" bestFit="1" customWidth="1" outlineLevel="1"/>
    <col min="24" max="31" width="10.36328125" bestFit="1" customWidth="1"/>
    <col min="32" max="32" width="8.81640625" style="24" bestFit="1" customWidth="1"/>
    <col min="33" max="35" width="11.08984375" bestFit="1" customWidth="1"/>
    <col min="36" max="36" width="22.36328125" bestFit="1" customWidth="1"/>
    <col min="41" max="41" width="13.26953125" bestFit="1" customWidth="1"/>
    <col min="42" max="42" width="18.26953125" bestFit="1" customWidth="1"/>
  </cols>
  <sheetData>
    <row r="1" spans="2:39" x14ac:dyDescent="0.35">
      <c r="AF1" t="s">
        <v>0</v>
      </c>
    </row>
    <row r="2" spans="2:39" x14ac:dyDescent="0.35">
      <c r="B2" s="88" t="s">
        <v>1</v>
      </c>
      <c r="C2" s="1" t="s">
        <v>2</v>
      </c>
      <c r="D2" s="87" t="s">
        <v>3</v>
      </c>
      <c r="E2" s="87"/>
      <c r="F2" s="87"/>
      <c r="G2" s="87"/>
      <c r="H2" s="87" t="s">
        <v>4</v>
      </c>
      <c r="I2" s="87"/>
      <c r="J2" s="87"/>
      <c r="K2" s="87"/>
      <c r="L2" s="87" t="s">
        <v>5</v>
      </c>
      <c r="M2" s="87"/>
      <c r="N2" s="87"/>
      <c r="O2" s="87"/>
      <c r="P2" s="87" t="s">
        <v>6</v>
      </c>
      <c r="Q2" s="87"/>
      <c r="R2" s="87"/>
      <c r="S2" s="87"/>
      <c r="T2" s="87" t="s">
        <v>7</v>
      </c>
      <c r="U2" s="87"/>
      <c r="V2" s="87"/>
      <c r="W2" s="87"/>
      <c r="X2" s="87" t="s">
        <v>8</v>
      </c>
      <c r="Y2" s="87"/>
      <c r="Z2" s="87"/>
      <c r="AA2" s="87"/>
      <c r="AB2" s="87" t="s">
        <v>9</v>
      </c>
      <c r="AC2" s="87"/>
      <c r="AD2" s="87"/>
      <c r="AE2" s="87"/>
      <c r="AF2" s="1"/>
    </row>
    <row r="3" spans="2:39" x14ac:dyDescent="0.35">
      <c r="B3" s="89"/>
      <c r="C3" s="2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11</v>
      </c>
      <c r="Q3" s="3" t="s">
        <v>12</v>
      </c>
      <c r="R3" s="3" t="s">
        <v>13</v>
      </c>
      <c r="S3" s="3" t="s">
        <v>14</v>
      </c>
      <c r="T3" s="3" t="s">
        <v>11</v>
      </c>
      <c r="U3" s="3" t="s">
        <v>12</v>
      </c>
      <c r="V3" s="3" t="s">
        <v>13</v>
      </c>
      <c r="W3" s="3" t="s">
        <v>14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11</v>
      </c>
      <c r="AC3" s="3" t="s">
        <v>12</v>
      </c>
      <c r="AD3" s="3" t="s">
        <v>13</v>
      </c>
      <c r="AE3" s="3" t="s">
        <v>14</v>
      </c>
      <c r="AF3" s="3" t="s">
        <v>15</v>
      </c>
    </row>
    <row r="4" spans="2:39" x14ac:dyDescent="0.35">
      <c r="B4" s="90"/>
      <c r="C4" s="1" t="s">
        <v>16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1"/>
    </row>
    <row r="5" spans="2:39" ht="15" thickBot="1" x14ac:dyDescent="0.4">
      <c r="B5" s="5"/>
      <c r="C5" s="6" t="s">
        <v>17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8"/>
    </row>
    <row r="6" spans="2:39" x14ac:dyDescent="0.35">
      <c r="B6" s="9"/>
      <c r="C6" s="9" t="s">
        <v>18</v>
      </c>
      <c r="D6" s="10"/>
      <c r="E6" s="10"/>
      <c r="F6" s="10">
        <v>118.4230268</v>
      </c>
      <c r="G6" s="10">
        <v>115.4166499</v>
      </c>
      <c r="H6" s="10">
        <v>30.35</v>
      </c>
      <c r="I6" s="10">
        <v>73.989999999999995</v>
      </c>
      <c r="J6" s="10">
        <v>128.61000000000001</v>
      </c>
      <c r="K6" s="10">
        <v>165.13</v>
      </c>
      <c r="L6" s="10">
        <v>139.21</v>
      </c>
      <c r="M6" s="10">
        <v>153.41999999999999</v>
      </c>
      <c r="N6" s="10">
        <v>224.89</v>
      </c>
      <c r="O6" s="10">
        <v>292.22000000000003</v>
      </c>
      <c r="P6" s="10">
        <v>105.79</v>
      </c>
      <c r="Q6" s="10">
        <v>184.43</v>
      </c>
      <c r="R6" s="10">
        <v>409.03</v>
      </c>
      <c r="S6" s="10">
        <v>267.33</v>
      </c>
      <c r="T6" s="10">
        <v>109.77</v>
      </c>
      <c r="U6" s="10">
        <v>428.16</v>
      </c>
      <c r="V6" s="10">
        <v>125.6</v>
      </c>
      <c r="W6" s="10">
        <v>162.12</v>
      </c>
      <c r="X6" s="10">
        <v>72.72</v>
      </c>
      <c r="Y6" s="10">
        <v>85.97</v>
      </c>
      <c r="Z6" s="10">
        <v>35.57</v>
      </c>
      <c r="AA6" s="10">
        <v>2.99</v>
      </c>
      <c r="AB6" s="10">
        <v>0.61</v>
      </c>
      <c r="AC6" s="10">
        <v>0.25</v>
      </c>
      <c r="AD6" s="10"/>
      <c r="AE6" s="10"/>
      <c r="AF6" s="11">
        <f>SUM(D6:AE6)</f>
        <v>3431.9996766999993</v>
      </c>
      <c r="AJ6" s="12" t="s">
        <v>19</v>
      </c>
      <c r="AK6" s="13" t="s">
        <v>20</v>
      </c>
      <c r="AL6" s="13" t="s">
        <v>21</v>
      </c>
    </row>
    <row r="7" spans="2:39" x14ac:dyDescent="0.35">
      <c r="B7" s="69"/>
      <c r="C7" s="7" t="s">
        <v>22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>
        <v>46.47</v>
      </c>
      <c r="AC7" s="15">
        <v>76.48</v>
      </c>
      <c r="AD7" s="15">
        <v>308.27999999999997</v>
      </c>
      <c r="AE7" s="15">
        <v>344.72999999999996</v>
      </c>
      <c r="AF7" s="11">
        <f t="shared" ref="AF7:AF11" si="0">SUM(D7:AE7)</f>
        <v>775.95999999999992</v>
      </c>
      <c r="AJ7" s="16" t="s">
        <v>23</v>
      </c>
      <c r="AK7" s="17">
        <v>4148.9882851542689</v>
      </c>
      <c r="AL7" s="17">
        <f>AK7</f>
        <v>4148.9882851542689</v>
      </c>
    </row>
    <row r="8" spans="2:39" x14ac:dyDescent="0.35">
      <c r="B8" s="9"/>
      <c r="C8" s="7" t="s">
        <v>24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>
        <v>4.6900000000000004</v>
      </c>
      <c r="T8" s="15">
        <v>5.42</v>
      </c>
      <c r="U8" s="15">
        <v>30.49</v>
      </c>
      <c r="V8" s="15">
        <v>10.210000000000001</v>
      </c>
      <c r="W8" s="15">
        <v>6.33</v>
      </c>
      <c r="X8" s="15">
        <v>0.8</v>
      </c>
      <c r="Y8" s="15">
        <v>2.56</v>
      </c>
      <c r="Z8" s="15">
        <v>61.74</v>
      </c>
      <c r="AA8" s="15">
        <v>90.02</v>
      </c>
      <c r="AB8" s="15">
        <v>40.54</v>
      </c>
      <c r="AC8" s="15"/>
      <c r="AD8" s="15"/>
      <c r="AE8" s="15"/>
      <c r="AF8" s="11">
        <f t="shared" si="0"/>
        <v>252.79999999999998</v>
      </c>
      <c r="AJ8" s="16" t="s">
        <v>25</v>
      </c>
      <c r="AK8" s="17">
        <v>203.12859012699994</v>
      </c>
      <c r="AL8" s="17">
        <f>AK8</f>
        <v>203.12859012699994</v>
      </c>
    </row>
    <row r="9" spans="2:39" x14ac:dyDescent="0.35">
      <c r="B9" s="7"/>
      <c r="C9" s="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1"/>
      <c r="AJ9" s="70" t="s">
        <v>26</v>
      </c>
      <c r="AK9" s="11">
        <v>338.23207605338439</v>
      </c>
      <c r="AL9" s="71">
        <f ca="1">AL11*AK20</f>
        <v>263.20520795874768</v>
      </c>
    </row>
    <row r="10" spans="2:39" x14ac:dyDescent="0.35">
      <c r="B10" s="7"/>
      <c r="C10" s="7" t="s">
        <v>54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>
        <v>19.368079022</v>
      </c>
      <c r="AA10" s="15">
        <v>58.137867012508501</v>
      </c>
      <c r="AB10" s="15">
        <v>58.302068596000005</v>
      </c>
      <c r="AC10" s="15">
        <v>60.117802900000001</v>
      </c>
      <c r="AD10" s="15">
        <v>61.369828599999998</v>
      </c>
      <c r="AE10" s="15">
        <v>23.164374899999999</v>
      </c>
      <c r="AF10" s="11">
        <f t="shared" si="0"/>
        <v>280.46002103050847</v>
      </c>
      <c r="AJ10" s="16" t="s">
        <v>28</v>
      </c>
      <c r="AK10" s="17"/>
      <c r="AL10" s="17">
        <v>-493.61758493808429</v>
      </c>
    </row>
    <row r="11" spans="2:39" s="24" customFormat="1" ht="15" x14ac:dyDescent="0.35">
      <c r="B11" s="72"/>
      <c r="C11" s="20" t="s">
        <v>15</v>
      </c>
      <c r="D11" s="73">
        <f>SUM(D6:D10)</f>
        <v>0</v>
      </c>
      <c r="E11" s="73">
        <f t="shared" ref="E11:AE11" si="1">SUM(E6:E10)</f>
        <v>0</v>
      </c>
      <c r="F11" s="73">
        <f t="shared" si="1"/>
        <v>118.4230268</v>
      </c>
      <c r="G11" s="73">
        <f t="shared" si="1"/>
        <v>115.4166499</v>
      </c>
      <c r="H11" s="73">
        <f t="shared" si="1"/>
        <v>30.35</v>
      </c>
      <c r="I11" s="73">
        <f t="shared" si="1"/>
        <v>73.989999999999995</v>
      </c>
      <c r="J11" s="73">
        <f t="shared" si="1"/>
        <v>128.61000000000001</v>
      </c>
      <c r="K11" s="73">
        <f t="shared" si="1"/>
        <v>165.13</v>
      </c>
      <c r="L11" s="73">
        <f t="shared" si="1"/>
        <v>139.21</v>
      </c>
      <c r="M11" s="73">
        <f t="shared" si="1"/>
        <v>153.41999999999999</v>
      </c>
      <c r="N11" s="73">
        <f t="shared" si="1"/>
        <v>224.89</v>
      </c>
      <c r="O11" s="73">
        <f t="shared" si="1"/>
        <v>292.22000000000003</v>
      </c>
      <c r="P11" s="73">
        <f t="shared" si="1"/>
        <v>105.79</v>
      </c>
      <c r="Q11" s="73">
        <f t="shared" si="1"/>
        <v>184.43</v>
      </c>
      <c r="R11" s="73">
        <f t="shared" si="1"/>
        <v>409.03</v>
      </c>
      <c r="S11" s="73">
        <f t="shared" si="1"/>
        <v>272.02</v>
      </c>
      <c r="T11" s="73">
        <f t="shared" si="1"/>
        <v>115.19</v>
      </c>
      <c r="U11" s="73">
        <f t="shared" si="1"/>
        <v>458.65000000000003</v>
      </c>
      <c r="V11" s="73">
        <f t="shared" si="1"/>
        <v>135.81</v>
      </c>
      <c r="W11" s="73">
        <f t="shared" si="1"/>
        <v>168.45000000000002</v>
      </c>
      <c r="X11" s="73">
        <f t="shared" si="1"/>
        <v>73.52</v>
      </c>
      <c r="Y11" s="73">
        <f t="shared" si="1"/>
        <v>88.53</v>
      </c>
      <c r="Z11" s="73">
        <f t="shared" si="1"/>
        <v>116.67807902200001</v>
      </c>
      <c r="AA11" s="73">
        <f t="shared" si="1"/>
        <v>151.1478670125085</v>
      </c>
      <c r="AB11" s="73">
        <f t="shared" si="1"/>
        <v>145.922068596</v>
      </c>
      <c r="AC11" s="73">
        <f t="shared" si="1"/>
        <v>136.8478029</v>
      </c>
      <c r="AD11" s="73">
        <f t="shared" si="1"/>
        <v>369.64982859999998</v>
      </c>
      <c r="AE11" s="73">
        <f t="shared" si="1"/>
        <v>367.89437489999995</v>
      </c>
      <c r="AF11" s="11">
        <f t="shared" si="0"/>
        <v>4741.2196977305084</v>
      </c>
      <c r="AJ11" s="74" t="s">
        <v>30</v>
      </c>
      <c r="AK11" s="75">
        <f>SUM(AK7:AK10)</f>
        <v>4690.348951334654</v>
      </c>
      <c r="AL11" s="75">
        <f ca="1">SUM(AL7:AL10)</f>
        <v>4121.7044983019323</v>
      </c>
      <c r="AM11"/>
    </row>
    <row r="12" spans="2:39" ht="15.5" x14ac:dyDescent="0.35">
      <c r="B12" s="7"/>
      <c r="C12" s="18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76"/>
      <c r="AA12" s="76"/>
      <c r="AB12" s="76"/>
      <c r="AC12" s="76"/>
      <c r="AD12" s="76"/>
      <c r="AE12" s="76"/>
      <c r="AF12" s="19"/>
      <c r="AJ12" s="22" t="s">
        <v>32</v>
      </c>
      <c r="AK12" s="23">
        <v>1122.0283103034301</v>
      </c>
      <c r="AL12" s="17"/>
    </row>
    <row r="13" spans="2:39" ht="15" thickBot="1" x14ac:dyDescent="0.4">
      <c r="B13" s="7"/>
      <c r="C13" s="6" t="s">
        <v>64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9"/>
      <c r="AJ13" s="25" t="s">
        <v>34</v>
      </c>
      <c r="AK13" s="26">
        <f>SUM(AK11:AK12)</f>
        <v>5812.3772616380838</v>
      </c>
      <c r="AL13" s="26">
        <f t="shared" ref="AL13" ca="1" si="2">SUM(AL11:AL12)</f>
        <v>4121.7044983019323</v>
      </c>
      <c r="AM13" s="24"/>
    </row>
    <row r="14" spans="2:39" x14ac:dyDescent="0.35">
      <c r="B14" s="7"/>
      <c r="C14" s="7" t="s">
        <v>18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>
        <v>19.368079030508497</v>
      </c>
      <c r="AA14" s="10">
        <v>58.136717506525493</v>
      </c>
      <c r="AB14" s="10">
        <v>58.16411571152549</v>
      </c>
      <c r="AC14" s="10">
        <v>58.17051719252548</v>
      </c>
      <c r="AD14" s="10">
        <v>58.17051719252548</v>
      </c>
      <c r="AE14" s="10">
        <v>19.390172397508497</v>
      </c>
      <c r="AF14" s="11">
        <f>SUM(D14:AE14)</f>
        <v>271.40011903111895</v>
      </c>
      <c r="AJ14" s="27" t="s">
        <v>36</v>
      </c>
      <c r="AK14" s="28">
        <v>45138</v>
      </c>
    </row>
    <row r="15" spans="2:39" x14ac:dyDescent="0.35">
      <c r="B15" s="7"/>
      <c r="C15" s="7" t="s">
        <v>22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>
        <v>0.2717334041812865</v>
      </c>
      <c r="AC15" s="10">
        <v>1.8128603563673891</v>
      </c>
      <c r="AD15" s="10">
        <v>3.1993117318284674</v>
      </c>
      <c r="AE15" s="10">
        <v>3.7742025759428217</v>
      </c>
      <c r="AF15" s="11">
        <f t="shared" ref="AF15:AF19" si="3">SUM(D15:AE15)</f>
        <v>9.0581080683199637</v>
      </c>
      <c r="AJ15" s="24" t="s">
        <v>37</v>
      </c>
    </row>
    <row r="16" spans="2:39" x14ac:dyDescent="0.35">
      <c r="B16" s="7"/>
      <c r="C16" s="7" t="s">
        <v>24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>
        <v>4.213320761666667</v>
      </c>
      <c r="AE16" s="10">
        <v>1.4044402538888892</v>
      </c>
      <c r="AF16" s="11">
        <f t="shared" si="3"/>
        <v>5.6177610155555566</v>
      </c>
      <c r="AJ16" s="14" t="s">
        <v>20</v>
      </c>
      <c r="AK16" s="32">
        <f>AK9/SUM(AK7:AK8)</f>
        <v>7.7716680352598544E-2</v>
      </c>
    </row>
    <row r="17" spans="2:39" x14ac:dyDescent="0.35">
      <c r="B17" s="7"/>
      <c r="C17" s="7" t="s">
        <v>65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1">
        <f t="shared" si="3"/>
        <v>0</v>
      </c>
      <c r="AJ17" s="14" t="s">
        <v>21</v>
      </c>
      <c r="AK17" s="33">
        <v>0.05</v>
      </c>
    </row>
    <row r="18" spans="2:39" x14ac:dyDescent="0.35">
      <c r="B18" s="7"/>
      <c r="C18" s="7" t="s">
        <v>54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1">
        <f t="shared" si="3"/>
        <v>0</v>
      </c>
      <c r="AJ18" s="14" t="s">
        <v>39</v>
      </c>
      <c r="AK18" s="33">
        <f>AK16-AK17</f>
        <v>2.7716680352598541E-2</v>
      </c>
    </row>
    <row r="19" spans="2:39" s="24" customFormat="1" ht="15" x14ac:dyDescent="0.35">
      <c r="B19" s="72"/>
      <c r="C19" s="20" t="s">
        <v>15</v>
      </c>
      <c r="D19" s="19">
        <f>SUM(D14:D18)</f>
        <v>0</v>
      </c>
      <c r="E19" s="19">
        <f t="shared" ref="E19:AE19" si="4">SUM(E14:E18)</f>
        <v>0</v>
      </c>
      <c r="F19" s="19">
        <f t="shared" si="4"/>
        <v>0</v>
      </c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4"/>
        <v>0</v>
      </c>
      <c r="R19" s="19">
        <f t="shared" si="4"/>
        <v>0</v>
      </c>
      <c r="S19" s="19">
        <f t="shared" si="4"/>
        <v>0</v>
      </c>
      <c r="T19" s="19">
        <f t="shared" si="4"/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19.368079030508497</v>
      </c>
      <c r="AA19" s="19">
        <f t="shared" si="4"/>
        <v>58.136717506525493</v>
      </c>
      <c r="AB19" s="19">
        <f t="shared" si="4"/>
        <v>58.435849115706773</v>
      </c>
      <c r="AC19" s="19">
        <f t="shared" si="4"/>
        <v>59.983377548892868</v>
      </c>
      <c r="AD19" s="19">
        <f t="shared" si="4"/>
        <v>65.583149686020619</v>
      </c>
      <c r="AE19" s="19">
        <f t="shared" si="4"/>
        <v>24.56881522734021</v>
      </c>
      <c r="AF19" s="11">
        <f t="shared" si="3"/>
        <v>286.07598811499452</v>
      </c>
      <c r="AJ19" s="14" t="s">
        <v>40</v>
      </c>
      <c r="AK19" s="33">
        <f>AK18/2</f>
        <v>1.3858340176299271E-2</v>
      </c>
      <c r="AL19"/>
      <c r="AM19"/>
    </row>
    <row r="20" spans="2:39" ht="15.5" x14ac:dyDescent="0.35">
      <c r="B20" s="9"/>
      <c r="C20" s="18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9"/>
      <c r="AJ20" s="35" t="s">
        <v>42</v>
      </c>
      <c r="AK20" s="36">
        <f>AK17+AK19</f>
        <v>6.3858340176299266E-2</v>
      </c>
    </row>
    <row r="21" spans="2:39" ht="15" x14ac:dyDescent="0.35">
      <c r="B21" s="9"/>
      <c r="C21" s="20" t="s">
        <v>27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9"/>
    </row>
    <row r="22" spans="2:39" ht="15.5" x14ac:dyDescent="0.35">
      <c r="B22" s="9"/>
      <c r="C22" s="18" t="s">
        <v>29</v>
      </c>
      <c r="D22" s="10">
        <f>D11-D19</f>
        <v>0</v>
      </c>
      <c r="E22" s="10">
        <f t="shared" ref="E22:AE22" si="5">E11-E19</f>
        <v>0</v>
      </c>
      <c r="F22" s="10">
        <f t="shared" si="5"/>
        <v>118.4230268</v>
      </c>
      <c r="G22" s="10">
        <f t="shared" si="5"/>
        <v>115.4166499</v>
      </c>
      <c r="H22" s="10">
        <f t="shared" si="5"/>
        <v>30.35</v>
      </c>
      <c r="I22" s="10">
        <f t="shared" si="5"/>
        <v>73.989999999999995</v>
      </c>
      <c r="J22" s="10">
        <f t="shared" si="5"/>
        <v>128.61000000000001</v>
      </c>
      <c r="K22" s="10">
        <f t="shared" si="5"/>
        <v>165.13</v>
      </c>
      <c r="L22" s="10">
        <f t="shared" si="5"/>
        <v>139.21</v>
      </c>
      <c r="M22" s="10">
        <f t="shared" si="5"/>
        <v>153.41999999999999</v>
      </c>
      <c r="N22" s="10">
        <f t="shared" si="5"/>
        <v>224.89</v>
      </c>
      <c r="O22" s="10">
        <f t="shared" si="5"/>
        <v>292.22000000000003</v>
      </c>
      <c r="P22" s="10">
        <f t="shared" si="5"/>
        <v>105.79</v>
      </c>
      <c r="Q22" s="10">
        <f t="shared" si="5"/>
        <v>184.43</v>
      </c>
      <c r="R22" s="10">
        <f t="shared" si="5"/>
        <v>409.03</v>
      </c>
      <c r="S22" s="10">
        <f t="shared" si="5"/>
        <v>272.02</v>
      </c>
      <c r="T22" s="10">
        <f t="shared" si="5"/>
        <v>115.19</v>
      </c>
      <c r="U22" s="10">
        <f t="shared" si="5"/>
        <v>458.65000000000003</v>
      </c>
      <c r="V22" s="10">
        <f t="shared" si="5"/>
        <v>135.81</v>
      </c>
      <c r="W22" s="10">
        <f t="shared" si="5"/>
        <v>168.45000000000002</v>
      </c>
      <c r="X22" s="10">
        <f t="shared" si="5"/>
        <v>73.52</v>
      </c>
      <c r="Y22" s="10">
        <f t="shared" si="5"/>
        <v>88.53</v>
      </c>
      <c r="Z22" s="10">
        <f t="shared" si="5"/>
        <v>97.309999991491509</v>
      </c>
      <c r="AA22" s="10">
        <f t="shared" si="5"/>
        <v>93.011149505983013</v>
      </c>
      <c r="AB22" s="10">
        <f t="shared" si="5"/>
        <v>87.486219480293229</v>
      </c>
      <c r="AC22" s="10">
        <f t="shared" si="5"/>
        <v>76.864425351107144</v>
      </c>
      <c r="AD22" s="10">
        <f t="shared" si="5"/>
        <v>304.06667891397933</v>
      </c>
      <c r="AE22" s="10">
        <f t="shared" si="5"/>
        <v>343.32555967265972</v>
      </c>
      <c r="AF22" s="21">
        <f t="shared" ref="AF22:AF33" si="6">SUM(D22:AE22)</f>
        <v>4455.1437096155141</v>
      </c>
    </row>
    <row r="23" spans="2:39" ht="15.5" x14ac:dyDescent="0.35">
      <c r="B23" s="9"/>
      <c r="C23" s="18" t="s">
        <v>31</v>
      </c>
      <c r="D23" s="10"/>
      <c r="E23" s="10"/>
      <c r="F23" s="10">
        <v>43.350100000000005</v>
      </c>
      <c r="G23" s="10">
        <v>43.2</v>
      </c>
      <c r="H23" s="10"/>
      <c r="I23" s="10"/>
      <c r="J23" s="10"/>
      <c r="K23" s="10">
        <v>32.049999999999997</v>
      </c>
      <c r="L23" s="10"/>
      <c r="M23" s="10"/>
      <c r="N23" s="10"/>
      <c r="O23" s="10">
        <v>42.5</v>
      </c>
      <c r="P23" s="10"/>
      <c r="Q23" s="10"/>
      <c r="R23" s="10">
        <v>259.25</v>
      </c>
      <c r="S23" s="10">
        <v>240.75</v>
      </c>
      <c r="T23" s="10"/>
      <c r="U23" s="10">
        <v>31.95</v>
      </c>
      <c r="V23" s="10"/>
      <c r="W23" s="10">
        <v>59.191000000000003</v>
      </c>
      <c r="X23" s="10"/>
      <c r="Y23" s="10">
        <v>105.75999999999999</v>
      </c>
      <c r="Z23" s="10"/>
      <c r="AA23" s="10"/>
      <c r="AB23" s="10"/>
      <c r="AC23" s="10"/>
      <c r="AD23" s="10"/>
      <c r="AE23" s="10"/>
      <c r="AF23" s="21">
        <f t="shared" si="6"/>
        <v>858.00110000000006</v>
      </c>
    </row>
    <row r="24" spans="2:39" s="24" customFormat="1" ht="15" x14ac:dyDescent="0.35">
      <c r="B24" s="77"/>
      <c r="C24" s="20" t="s">
        <v>33</v>
      </c>
      <c r="D24" s="19">
        <f>SUM(D22:D23)</f>
        <v>0</v>
      </c>
      <c r="E24" s="19">
        <f t="shared" ref="E24:AE24" si="7">SUM(E22:E23)</f>
        <v>0</v>
      </c>
      <c r="F24" s="19">
        <f t="shared" si="7"/>
        <v>161.7731268</v>
      </c>
      <c r="G24" s="19">
        <f t="shared" si="7"/>
        <v>158.6166499</v>
      </c>
      <c r="H24" s="19">
        <f t="shared" si="7"/>
        <v>30.35</v>
      </c>
      <c r="I24" s="19">
        <f t="shared" si="7"/>
        <v>73.989999999999995</v>
      </c>
      <c r="J24" s="19">
        <f t="shared" si="7"/>
        <v>128.61000000000001</v>
      </c>
      <c r="K24" s="19">
        <f t="shared" si="7"/>
        <v>197.18</v>
      </c>
      <c r="L24" s="19">
        <f t="shared" si="7"/>
        <v>139.21</v>
      </c>
      <c r="M24" s="19">
        <f t="shared" si="7"/>
        <v>153.41999999999999</v>
      </c>
      <c r="N24" s="19">
        <f t="shared" si="7"/>
        <v>224.89</v>
      </c>
      <c r="O24" s="19">
        <f t="shared" si="7"/>
        <v>334.72</v>
      </c>
      <c r="P24" s="19">
        <f t="shared" si="7"/>
        <v>105.79</v>
      </c>
      <c r="Q24" s="19">
        <f t="shared" si="7"/>
        <v>184.43</v>
      </c>
      <c r="R24" s="19">
        <f t="shared" si="7"/>
        <v>668.28</v>
      </c>
      <c r="S24" s="19">
        <f t="shared" si="7"/>
        <v>512.77</v>
      </c>
      <c r="T24" s="19">
        <f t="shared" si="7"/>
        <v>115.19</v>
      </c>
      <c r="U24" s="19">
        <f t="shared" si="7"/>
        <v>490.6</v>
      </c>
      <c r="V24" s="19">
        <f t="shared" si="7"/>
        <v>135.81</v>
      </c>
      <c r="W24" s="19">
        <f t="shared" si="7"/>
        <v>227.64100000000002</v>
      </c>
      <c r="X24" s="19">
        <f t="shared" si="7"/>
        <v>73.52</v>
      </c>
      <c r="Y24" s="19">
        <f t="shared" si="7"/>
        <v>194.29</v>
      </c>
      <c r="Z24" s="19">
        <f t="shared" si="7"/>
        <v>97.309999991491509</v>
      </c>
      <c r="AA24" s="19">
        <f t="shared" si="7"/>
        <v>93.011149505983013</v>
      </c>
      <c r="AB24" s="19">
        <f t="shared" si="7"/>
        <v>87.486219480293229</v>
      </c>
      <c r="AC24" s="19">
        <f t="shared" si="7"/>
        <v>76.864425351107144</v>
      </c>
      <c r="AD24" s="19">
        <f t="shared" si="7"/>
        <v>304.06667891397933</v>
      </c>
      <c r="AE24" s="19">
        <f t="shared" si="7"/>
        <v>343.32555967265972</v>
      </c>
      <c r="AF24" s="21">
        <f t="shared" si="6"/>
        <v>5313.1448096155136</v>
      </c>
      <c r="AJ24"/>
      <c r="AK24"/>
      <c r="AL24"/>
      <c r="AM24"/>
    </row>
    <row r="25" spans="2:39" ht="15" x14ac:dyDescent="0.35">
      <c r="B25" s="77"/>
      <c r="C25" s="20" t="s">
        <v>35</v>
      </c>
      <c r="D25" s="19">
        <f>D24</f>
        <v>0</v>
      </c>
      <c r="E25" s="19">
        <f>D25+E24</f>
        <v>0</v>
      </c>
      <c r="F25" s="19">
        <f>E25+F24</f>
        <v>161.7731268</v>
      </c>
      <c r="G25" s="19">
        <f t="shared" ref="G25:AE25" si="8">F25+G24</f>
        <v>320.38977669999997</v>
      </c>
      <c r="H25" s="19">
        <f t="shared" si="8"/>
        <v>350.73977669999999</v>
      </c>
      <c r="I25" s="19">
        <f t="shared" si="8"/>
        <v>424.7297767</v>
      </c>
      <c r="J25" s="19">
        <f t="shared" si="8"/>
        <v>553.33977670000002</v>
      </c>
      <c r="K25" s="19">
        <f t="shared" si="8"/>
        <v>750.51977669999997</v>
      </c>
      <c r="L25" s="19">
        <f t="shared" si="8"/>
        <v>889.7297767</v>
      </c>
      <c r="M25" s="19">
        <f t="shared" si="8"/>
        <v>1043.1497767000001</v>
      </c>
      <c r="N25" s="19">
        <f t="shared" si="8"/>
        <v>1268.0397766999999</v>
      </c>
      <c r="O25" s="19">
        <f t="shared" si="8"/>
        <v>1602.7597767</v>
      </c>
      <c r="P25" s="19">
        <f t="shared" si="8"/>
        <v>1708.5497766999999</v>
      </c>
      <c r="Q25" s="19">
        <f t="shared" si="8"/>
        <v>1892.9797767</v>
      </c>
      <c r="R25" s="19">
        <f t="shared" si="8"/>
        <v>2561.2597766999997</v>
      </c>
      <c r="S25" s="19">
        <f t="shared" si="8"/>
        <v>3074.0297766999997</v>
      </c>
      <c r="T25" s="19">
        <f t="shared" si="8"/>
        <v>3189.2197766999998</v>
      </c>
      <c r="U25" s="19">
        <f t="shared" si="8"/>
        <v>3679.8197766999997</v>
      </c>
      <c r="V25" s="19">
        <f t="shared" si="8"/>
        <v>3815.6297766999996</v>
      </c>
      <c r="W25" s="19">
        <f t="shared" si="8"/>
        <v>4043.2707766999997</v>
      </c>
      <c r="X25" s="19">
        <f t="shared" si="8"/>
        <v>4116.7907766999997</v>
      </c>
      <c r="Y25" s="19">
        <f t="shared" si="8"/>
        <v>4311.0807766999997</v>
      </c>
      <c r="Z25" s="19">
        <f t="shared" si="8"/>
        <v>4408.3907766914908</v>
      </c>
      <c r="AA25" s="19">
        <f t="shared" si="8"/>
        <v>4501.4019261974736</v>
      </c>
      <c r="AB25" s="19">
        <f t="shared" si="8"/>
        <v>4588.8881456777672</v>
      </c>
      <c r="AC25" s="19">
        <f t="shared" si="8"/>
        <v>4665.7525710288746</v>
      </c>
      <c r="AD25" s="19">
        <f t="shared" si="8"/>
        <v>4969.8192499428542</v>
      </c>
      <c r="AE25" s="19">
        <f t="shared" si="8"/>
        <v>5313.1448096155136</v>
      </c>
      <c r="AF25" s="21"/>
      <c r="AJ25" s="24"/>
      <c r="AK25" s="24"/>
      <c r="AL25" s="24"/>
      <c r="AM25" s="24"/>
    </row>
    <row r="26" spans="2:39" ht="15.5" x14ac:dyDescent="0.35">
      <c r="B26" s="9"/>
      <c r="C26" s="1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1">
        <f t="shared" si="6"/>
        <v>0</v>
      </c>
    </row>
    <row r="27" spans="2:39" ht="15.5" x14ac:dyDescent="0.35">
      <c r="B27" s="9"/>
      <c r="C27" s="18" t="s">
        <v>38</v>
      </c>
      <c r="D27" s="30">
        <f>D24/$AF$24</f>
        <v>0</v>
      </c>
      <c r="E27" s="30">
        <f>E24/$AF$24</f>
        <v>0</v>
      </c>
      <c r="F27" s="30">
        <f t="shared" ref="F27:AE27" si="9">F24/$AF$24</f>
        <v>3.0447716483697106E-2</v>
      </c>
      <c r="G27" s="30">
        <f t="shared" si="9"/>
        <v>2.985362823406244E-2</v>
      </c>
      <c r="H27" s="30">
        <f t="shared" si="9"/>
        <v>5.7122478470893181E-3</v>
      </c>
      <c r="I27" s="30">
        <f t="shared" si="9"/>
        <v>1.3925839150119888E-2</v>
      </c>
      <c r="J27" s="30">
        <f t="shared" si="9"/>
        <v>2.4206003150384094E-2</v>
      </c>
      <c r="K27" s="30">
        <f t="shared" si="9"/>
        <v>3.7111730823363151E-2</v>
      </c>
      <c r="L27" s="30">
        <f t="shared" si="9"/>
        <v>2.620105511674807E-2</v>
      </c>
      <c r="M27" s="30">
        <f t="shared" si="9"/>
        <v>2.8875554026373741E-2</v>
      </c>
      <c r="N27" s="30">
        <f t="shared" si="9"/>
        <v>4.2327097803358041E-2</v>
      </c>
      <c r="O27" s="30">
        <f t="shared" si="9"/>
        <v>6.2998471149184068E-2</v>
      </c>
      <c r="P27" s="30">
        <f t="shared" si="9"/>
        <v>1.9910995049211826E-2</v>
      </c>
      <c r="Q27" s="30">
        <f t="shared" si="9"/>
        <v>3.4712022090236667E-2</v>
      </c>
      <c r="R27" s="30">
        <f t="shared" si="9"/>
        <v>0.12577861585676603</v>
      </c>
      <c r="S27" s="30">
        <f t="shared" si="9"/>
        <v>9.6509697810609196E-2</v>
      </c>
      <c r="T27" s="30">
        <f t="shared" si="9"/>
        <v>2.1680192075987429E-2</v>
      </c>
      <c r="U27" s="30">
        <f t="shared" si="9"/>
        <v>9.2337027801713975E-2</v>
      </c>
      <c r="V27" s="30">
        <f t="shared" si="9"/>
        <v>2.5561132787914342E-2</v>
      </c>
      <c r="W27" s="30">
        <f t="shared" si="9"/>
        <v>4.28448702523644E-2</v>
      </c>
      <c r="X27" s="30">
        <f t="shared" si="9"/>
        <v>1.3837379298781108E-2</v>
      </c>
      <c r="Y27" s="30">
        <f t="shared" si="9"/>
        <v>3.6567796843854479E-2</v>
      </c>
      <c r="Z27" s="30">
        <f t="shared" si="9"/>
        <v>1.8314953474519238E-2</v>
      </c>
      <c r="AA27" s="30">
        <f t="shared" si="9"/>
        <v>1.750585629393259E-2</v>
      </c>
      <c r="AB27" s="30">
        <f t="shared" si="9"/>
        <v>1.6465995679614119E-2</v>
      </c>
      <c r="AC27" s="30">
        <f t="shared" si="9"/>
        <v>1.4466841786807886E-2</v>
      </c>
      <c r="AD27" s="30">
        <f t="shared" si="9"/>
        <v>5.7229134497462184E-2</v>
      </c>
      <c r="AE27" s="30">
        <f t="shared" si="9"/>
        <v>6.4618144615844669E-2</v>
      </c>
      <c r="AF27" s="31">
        <f>SUM(D27:AE27)</f>
        <v>1.0000000000000002</v>
      </c>
    </row>
    <row r="28" spans="2:39" ht="15.5" x14ac:dyDescent="0.35">
      <c r="B28" s="9"/>
      <c r="C28" s="18" t="s">
        <v>29</v>
      </c>
      <c r="D28" s="30">
        <f>IFERROR(D22/D$24,0)</f>
        <v>0</v>
      </c>
      <c r="E28" s="30">
        <f t="shared" ref="E28:AE29" si="10">IFERROR(E22/E$24,0)</f>
        <v>0</v>
      </c>
      <c r="F28" s="30">
        <f t="shared" si="10"/>
        <v>0.73203151315982351</v>
      </c>
      <c r="G28" s="30">
        <f t="shared" si="10"/>
        <v>0.72764523757603328</v>
      </c>
      <c r="H28" s="30">
        <f t="shared" si="10"/>
        <v>1</v>
      </c>
      <c r="I28" s="30">
        <f t="shared" si="10"/>
        <v>1</v>
      </c>
      <c r="J28" s="30">
        <f t="shared" si="10"/>
        <v>1</v>
      </c>
      <c r="K28" s="30">
        <f t="shared" si="10"/>
        <v>0.83745816005680085</v>
      </c>
      <c r="L28" s="30">
        <f t="shared" si="10"/>
        <v>1</v>
      </c>
      <c r="M28" s="30">
        <f t="shared" si="10"/>
        <v>1</v>
      </c>
      <c r="N28" s="30">
        <f t="shared" si="10"/>
        <v>1</v>
      </c>
      <c r="O28" s="30">
        <f t="shared" si="10"/>
        <v>0.87302820267686421</v>
      </c>
      <c r="P28" s="30">
        <f t="shared" si="10"/>
        <v>1</v>
      </c>
      <c r="Q28" s="30">
        <f t="shared" si="10"/>
        <v>1</v>
      </c>
      <c r="R28" s="30">
        <f t="shared" si="10"/>
        <v>0.61206380559047102</v>
      </c>
      <c r="S28" s="30">
        <f t="shared" si="10"/>
        <v>0.53049125338845871</v>
      </c>
      <c r="T28" s="30">
        <f t="shared" si="10"/>
        <v>1</v>
      </c>
      <c r="U28" s="30">
        <f t="shared" si="10"/>
        <v>0.93487566245413778</v>
      </c>
      <c r="V28" s="30">
        <f t="shared" si="10"/>
        <v>1</v>
      </c>
      <c r="W28" s="30">
        <f t="shared" si="10"/>
        <v>0.73998093489309924</v>
      </c>
      <c r="X28" s="30">
        <f t="shared" si="10"/>
        <v>1</v>
      </c>
      <c r="Y28" s="30">
        <f t="shared" si="10"/>
        <v>0.45565906634412479</v>
      </c>
      <c r="Z28" s="30">
        <f t="shared" si="10"/>
        <v>1</v>
      </c>
      <c r="AA28" s="30">
        <f t="shared" si="10"/>
        <v>1</v>
      </c>
      <c r="AB28" s="30">
        <f t="shared" si="10"/>
        <v>1</v>
      </c>
      <c r="AC28" s="30">
        <f t="shared" si="10"/>
        <v>1</v>
      </c>
      <c r="AD28" s="30">
        <f t="shared" si="10"/>
        <v>1</v>
      </c>
      <c r="AE28" s="30">
        <f t="shared" si="10"/>
        <v>1</v>
      </c>
      <c r="AF28" s="21"/>
    </row>
    <row r="29" spans="2:39" ht="15.5" x14ac:dyDescent="0.35">
      <c r="B29" s="9"/>
      <c r="C29" s="18" t="s">
        <v>31</v>
      </c>
      <c r="D29" s="30">
        <f>IFERROR(D23/D$24,0)</f>
        <v>0</v>
      </c>
      <c r="E29" s="30">
        <f t="shared" si="10"/>
        <v>0</v>
      </c>
      <c r="F29" s="30">
        <f t="shared" si="10"/>
        <v>0.26796848684017649</v>
      </c>
      <c r="G29" s="30">
        <f t="shared" si="10"/>
        <v>0.27235476242396672</v>
      </c>
      <c r="H29" s="30">
        <f t="shared" si="10"/>
        <v>0</v>
      </c>
      <c r="I29" s="30">
        <f t="shared" si="10"/>
        <v>0</v>
      </c>
      <c r="J29" s="30">
        <f t="shared" si="10"/>
        <v>0</v>
      </c>
      <c r="K29" s="30">
        <f t="shared" si="10"/>
        <v>0.1625418399431991</v>
      </c>
      <c r="L29" s="30">
        <f t="shared" si="10"/>
        <v>0</v>
      </c>
      <c r="M29" s="30">
        <f t="shared" si="10"/>
        <v>0</v>
      </c>
      <c r="N29" s="30">
        <f t="shared" si="10"/>
        <v>0</v>
      </c>
      <c r="O29" s="30">
        <f t="shared" si="10"/>
        <v>0.12697179732313574</v>
      </c>
      <c r="P29" s="30">
        <f t="shared" si="10"/>
        <v>0</v>
      </c>
      <c r="Q29" s="30">
        <f t="shared" si="10"/>
        <v>0</v>
      </c>
      <c r="R29" s="30">
        <f t="shared" si="10"/>
        <v>0.38793619440952898</v>
      </c>
      <c r="S29" s="30">
        <f t="shared" si="10"/>
        <v>0.46950874661154124</v>
      </c>
      <c r="T29" s="30">
        <f t="shared" si="10"/>
        <v>0</v>
      </c>
      <c r="U29" s="30">
        <f t="shared" si="10"/>
        <v>6.5124337545862207E-2</v>
      </c>
      <c r="V29" s="30">
        <f t="shared" si="10"/>
        <v>0</v>
      </c>
      <c r="W29" s="30">
        <f t="shared" si="10"/>
        <v>0.26001906510690076</v>
      </c>
      <c r="X29" s="30">
        <f t="shared" si="10"/>
        <v>0</v>
      </c>
      <c r="Y29" s="30">
        <f t="shared" si="10"/>
        <v>0.54434093365587521</v>
      </c>
      <c r="Z29" s="30">
        <f t="shared" si="10"/>
        <v>0</v>
      </c>
      <c r="AA29" s="30">
        <f t="shared" si="10"/>
        <v>0</v>
      </c>
      <c r="AB29" s="30">
        <f t="shared" si="10"/>
        <v>0</v>
      </c>
      <c r="AC29" s="30">
        <f t="shared" si="10"/>
        <v>0</v>
      </c>
      <c r="AD29" s="30">
        <f t="shared" si="10"/>
        <v>0</v>
      </c>
      <c r="AE29" s="30">
        <f t="shared" si="10"/>
        <v>0</v>
      </c>
      <c r="AF29" s="21"/>
    </row>
    <row r="30" spans="2:39" ht="15.5" x14ac:dyDescent="0.35">
      <c r="B30" s="9"/>
      <c r="C30" s="1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1">
        <f t="shared" si="6"/>
        <v>0</v>
      </c>
    </row>
    <row r="31" spans="2:39" ht="15.5" x14ac:dyDescent="0.35">
      <c r="B31" s="14"/>
      <c r="C31" s="18" t="s">
        <v>41</v>
      </c>
      <c r="D31" s="78"/>
      <c r="E31" s="78">
        <f>D34</f>
        <v>0</v>
      </c>
      <c r="F31" s="78">
        <f t="shared" ref="F31:AE31" si="11">E34</f>
        <v>0</v>
      </c>
      <c r="G31" s="78">
        <f t="shared" si="11"/>
        <v>118.4230268</v>
      </c>
      <c r="H31" s="78">
        <f t="shared" si="11"/>
        <v>233.83967669999998</v>
      </c>
      <c r="I31" s="78">
        <f t="shared" si="11"/>
        <v>264.18967670000001</v>
      </c>
      <c r="J31" s="78">
        <f t="shared" si="11"/>
        <v>338.17967670000002</v>
      </c>
      <c r="K31" s="78">
        <f t="shared" si="11"/>
        <v>466.78967670000003</v>
      </c>
      <c r="L31" s="78">
        <f t="shared" si="11"/>
        <v>631.91967670000008</v>
      </c>
      <c r="M31" s="78">
        <f t="shared" si="11"/>
        <v>771.12967670000012</v>
      </c>
      <c r="N31" s="78">
        <f t="shared" si="11"/>
        <v>924.54967670000008</v>
      </c>
      <c r="O31" s="78">
        <f t="shared" si="11"/>
        <v>1149.4396767000001</v>
      </c>
      <c r="P31" s="78">
        <f t="shared" si="11"/>
        <v>1441.6596767000001</v>
      </c>
      <c r="Q31" s="78">
        <f t="shared" si="11"/>
        <v>1547.4496767000001</v>
      </c>
      <c r="R31" s="78">
        <f t="shared" si="11"/>
        <v>1731.8796767000001</v>
      </c>
      <c r="S31" s="78">
        <f t="shared" si="11"/>
        <v>2140.9096767000001</v>
      </c>
      <c r="T31" s="78">
        <f t="shared" si="11"/>
        <v>2412.9296767000001</v>
      </c>
      <c r="U31" s="78">
        <f t="shared" si="11"/>
        <v>2528.1196767000001</v>
      </c>
      <c r="V31" s="78">
        <f t="shared" si="11"/>
        <v>2986.7696767000002</v>
      </c>
      <c r="W31" s="78">
        <f t="shared" si="11"/>
        <v>3122.5796767000002</v>
      </c>
      <c r="X31" s="78">
        <f t="shared" si="11"/>
        <v>3291.0296767</v>
      </c>
      <c r="Y31" s="78">
        <f t="shared" si="11"/>
        <v>3364.5496767</v>
      </c>
      <c r="Z31" s="78">
        <f t="shared" si="11"/>
        <v>3453.0796767000002</v>
      </c>
      <c r="AA31" s="78">
        <f t="shared" si="11"/>
        <v>3550.3896766914918</v>
      </c>
      <c r="AB31" s="78">
        <f t="shared" si="11"/>
        <v>3643.4008261974745</v>
      </c>
      <c r="AC31" s="78">
        <f t="shared" si="11"/>
        <v>3730.8870456777677</v>
      </c>
      <c r="AD31" s="78">
        <f t="shared" si="11"/>
        <v>3807.7514710288747</v>
      </c>
      <c r="AE31" s="78">
        <f t="shared" si="11"/>
        <v>4111.8181499428538</v>
      </c>
      <c r="AF31" s="21"/>
    </row>
    <row r="32" spans="2:39" ht="15.5" x14ac:dyDescent="0.35">
      <c r="B32" s="14"/>
      <c r="C32" s="18" t="s">
        <v>43</v>
      </c>
      <c r="D32" s="78">
        <f>D11</f>
        <v>0</v>
      </c>
      <c r="E32" s="78">
        <f t="shared" ref="E32:AE32" si="12">E11</f>
        <v>0</v>
      </c>
      <c r="F32" s="78">
        <f t="shared" si="12"/>
        <v>118.4230268</v>
      </c>
      <c r="G32" s="78">
        <f t="shared" si="12"/>
        <v>115.4166499</v>
      </c>
      <c r="H32" s="78">
        <f t="shared" si="12"/>
        <v>30.35</v>
      </c>
      <c r="I32" s="78">
        <f t="shared" si="12"/>
        <v>73.989999999999995</v>
      </c>
      <c r="J32" s="78">
        <f t="shared" si="12"/>
        <v>128.61000000000001</v>
      </c>
      <c r="K32" s="78">
        <f t="shared" si="12"/>
        <v>165.13</v>
      </c>
      <c r="L32" s="78">
        <f t="shared" si="12"/>
        <v>139.21</v>
      </c>
      <c r="M32" s="78">
        <f t="shared" si="12"/>
        <v>153.41999999999999</v>
      </c>
      <c r="N32" s="78">
        <f t="shared" si="12"/>
        <v>224.89</v>
      </c>
      <c r="O32" s="78">
        <f t="shared" si="12"/>
        <v>292.22000000000003</v>
      </c>
      <c r="P32" s="78">
        <f t="shared" si="12"/>
        <v>105.79</v>
      </c>
      <c r="Q32" s="78">
        <f t="shared" si="12"/>
        <v>184.43</v>
      </c>
      <c r="R32" s="78">
        <f t="shared" si="12"/>
        <v>409.03</v>
      </c>
      <c r="S32" s="78">
        <f t="shared" si="12"/>
        <v>272.02</v>
      </c>
      <c r="T32" s="78">
        <f t="shared" si="12"/>
        <v>115.19</v>
      </c>
      <c r="U32" s="78">
        <f t="shared" si="12"/>
        <v>458.65000000000003</v>
      </c>
      <c r="V32" s="78">
        <f t="shared" si="12"/>
        <v>135.81</v>
      </c>
      <c r="W32" s="78">
        <f t="shared" si="12"/>
        <v>168.45000000000002</v>
      </c>
      <c r="X32" s="78">
        <f t="shared" si="12"/>
        <v>73.52</v>
      </c>
      <c r="Y32" s="78">
        <f t="shared" si="12"/>
        <v>88.53</v>
      </c>
      <c r="Z32" s="78">
        <f t="shared" si="12"/>
        <v>116.67807902200001</v>
      </c>
      <c r="AA32" s="78">
        <f t="shared" si="12"/>
        <v>151.1478670125085</v>
      </c>
      <c r="AB32" s="78">
        <f t="shared" si="12"/>
        <v>145.922068596</v>
      </c>
      <c r="AC32" s="78">
        <f t="shared" si="12"/>
        <v>136.8478029</v>
      </c>
      <c r="AD32" s="78">
        <f t="shared" si="12"/>
        <v>369.64982859999998</v>
      </c>
      <c r="AE32" s="78">
        <f t="shared" si="12"/>
        <v>367.89437489999995</v>
      </c>
      <c r="AF32" s="21">
        <f t="shared" si="6"/>
        <v>4741.2196977305084</v>
      </c>
    </row>
    <row r="33" spans="2:39" ht="15.5" x14ac:dyDescent="0.35">
      <c r="B33" s="14"/>
      <c r="C33" s="18" t="s">
        <v>44</v>
      </c>
      <c r="D33" s="78">
        <f>D19</f>
        <v>0</v>
      </c>
      <c r="E33" s="78">
        <f t="shared" ref="E33:AE33" si="13">E19</f>
        <v>0</v>
      </c>
      <c r="F33" s="78">
        <f t="shared" si="13"/>
        <v>0</v>
      </c>
      <c r="G33" s="78">
        <f t="shared" si="13"/>
        <v>0</v>
      </c>
      <c r="H33" s="78">
        <f t="shared" si="13"/>
        <v>0</v>
      </c>
      <c r="I33" s="78">
        <f t="shared" si="13"/>
        <v>0</v>
      </c>
      <c r="J33" s="78">
        <f t="shared" si="13"/>
        <v>0</v>
      </c>
      <c r="K33" s="78">
        <f t="shared" si="13"/>
        <v>0</v>
      </c>
      <c r="L33" s="78">
        <f t="shared" si="13"/>
        <v>0</v>
      </c>
      <c r="M33" s="78">
        <f t="shared" si="13"/>
        <v>0</v>
      </c>
      <c r="N33" s="78">
        <f t="shared" si="13"/>
        <v>0</v>
      </c>
      <c r="O33" s="78">
        <f t="shared" si="13"/>
        <v>0</v>
      </c>
      <c r="P33" s="78">
        <f t="shared" si="13"/>
        <v>0</v>
      </c>
      <c r="Q33" s="78">
        <f t="shared" si="13"/>
        <v>0</v>
      </c>
      <c r="R33" s="78">
        <f t="shared" si="13"/>
        <v>0</v>
      </c>
      <c r="S33" s="78">
        <f t="shared" si="13"/>
        <v>0</v>
      </c>
      <c r="T33" s="78">
        <f t="shared" si="13"/>
        <v>0</v>
      </c>
      <c r="U33" s="78">
        <f t="shared" si="13"/>
        <v>0</v>
      </c>
      <c r="V33" s="78">
        <f t="shared" si="13"/>
        <v>0</v>
      </c>
      <c r="W33" s="78">
        <f t="shared" si="13"/>
        <v>0</v>
      </c>
      <c r="X33" s="78">
        <f t="shared" si="13"/>
        <v>0</v>
      </c>
      <c r="Y33" s="78">
        <f t="shared" si="13"/>
        <v>0</v>
      </c>
      <c r="Z33" s="78">
        <f t="shared" si="13"/>
        <v>19.368079030508497</v>
      </c>
      <c r="AA33" s="78">
        <f t="shared" si="13"/>
        <v>58.136717506525493</v>
      </c>
      <c r="AB33" s="78">
        <f t="shared" si="13"/>
        <v>58.435849115706773</v>
      </c>
      <c r="AC33" s="78">
        <f t="shared" si="13"/>
        <v>59.983377548892868</v>
      </c>
      <c r="AD33" s="78">
        <f t="shared" si="13"/>
        <v>65.583149686020619</v>
      </c>
      <c r="AE33" s="78">
        <f t="shared" si="13"/>
        <v>24.56881522734021</v>
      </c>
      <c r="AF33" s="21">
        <f t="shared" si="6"/>
        <v>286.07598811499452</v>
      </c>
    </row>
    <row r="34" spans="2:39" ht="15.5" x14ac:dyDescent="0.35">
      <c r="B34" s="14"/>
      <c r="C34" s="18" t="s">
        <v>45</v>
      </c>
      <c r="D34" s="78">
        <f>D31+D32-D33</f>
        <v>0</v>
      </c>
      <c r="E34" s="78">
        <f t="shared" ref="E34:AF34" si="14">E31+E32-E33</f>
        <v>0</v>
      </c>
      <c r="F34" s="78">
        <f t="shared" si="14"/>
        <v>118.4230268</v>
      </c>
      <c r="G34" s="78">
        <f t="shared" si="14"/>
        <v>233.83967669999998</v>
      </c>
      <c r="H34" s="78">
        <f t="shared" si="14"/>
        <v>264.18967670000001</v>
      </c>
      <c r="I34" s="78">
        <f t="shared" si="14"/>
        <v>338.17967670000002</v>
      </c>
      <c r="J34" s="78">
        <f t="shared" si="14"/>
        <v>466.78967670000003</v>
      </c>
      <c r="K34" s="78">
        <f t="shared" si="14"/>
        <v>631.91967670000008</v>
      </c>
      <c r="L34" s="78">
        <f t="shared" si="14"/>
        <v>771.12967670000012</v>
      </c>
      <c r="M34" s="78">
        <f t="shared" si="14"/>
        <v>924.54967670000008</v>
      </c>
      <c r="N34" s="78">
        <f t="shared" si="14"/>
        <v>1149.4396767000001</v>
      </c>
      <c r="O34" s="78">
        <f t="shared" si="14"/>
        <v>1441.6596767000001</v>
      </c>
      <c r="P34" s="78">
        <f t="shared" si="14"/>
        <v>1547.4496767000001</v>
      </c>
      <c r="Q34" s="78">
        <f t="shared" si="14"/>
        <v>1731.8796767000001</v>
      </c>
      <c r="R34" s="78">
        <f t="shared" si="14"/>
        <v>2140.9096767000001</v>
      </c>
      <c r="S34" s="78">
        <f t="shared" si="14"/>
        <v>2412.9296767000001</v>
      </c>
      <c r="T34" s="78">
        <f t="shared" si="14"/>
        <v>2528.1196767000001</v>
      </c>
      <c r="U34" s="78">
        <f t="shared" si="14"/>
        <v>2986.7696767000002</v>
      </c>
      <c r="V34" s="78">
        <f t="shared" si="14"/>
        <v>3122.5796767000002</v>
      </c>
      <c r="W34" s="78">
        <f t="shared" si="14"/>
        <v>3291.0296767</v>
      </c>
      <c r="X34" s="78">
        <f t="shared" si="14"/>
        <v>3364.5496767</v>
      </c>
      <c r="Y34" s="78">
        <f t="shared" si="14"/>
        <v>3453.0796767000002</v>
      </c>
      <c r="Z34" s="78">
        <f t="shared" si="14"/>
        <v>3550.3896766914918</v>
      </c>
      <c r="AA34" s="78">
        <f t="shared" si="14"/>
        <v>3643.4008261974745</v>
      </c>
      <c r="AB34" s="78">
        <f t="shared" si="14"/>
        <v>3730.8870456777677</v>
      </c>
      <c r="AC34" s="78">
        <f t="shared" si="14"/>
        <v>3807.7514710288747</v>
      </c>
      <c r="AD34" s="78">
        <f t="shared" si="14"/>
        <v>4111.8181499428538</v>
      </c>
      <c r="AE34" s="78">
        <f t="shared" si="14"/>
        <v>4455.1437096155132</v>
      </c>
      <c r="AF34" s="21">
        <f t="shared" si="14"/>
        <v>4455.1437096155141</v>
      </c>
    </row>
    <row r="35" spans="2:39" ht="15.5" x14ac:dyDescent="0.35">
      <c r="B35" s="14"/>
      <c r="C35" s="18" t="s">
        <v>46</v>
      </c>
      <c r="D35" s="79">
        <f t="shared" ref="D35:AE35" si="15">AVERAGE(D31,D34)</f>
        <v>0</v>
      </c>
      <c r="E35" s="79">
        <f t="shared" si="15"/>
        <v>0</v>
      </c>
      <c r="F35" s="79">
        <f t="shared" si="15"/>
        <v>59.211513400000001</v>
      </c>
      <c r="G35" s="79">
        <f t="shared" si="15"/>
        <v>176.13135174999999</v>
      </c>
      <c r="H35" s="79">
        <f t="shared" si="15"/>
        <v>249.0146767</v>
      </c>
      <c r="I35" s="79">
        <f t="shared" si="15"/>
        <v>301.18467670000001</v>
      </c>
      <c r="J35" s="79">
        <f t="shared" si="15"/>
        <v>402.48467670000002</v>
      </c>
      <c r="K35" s="79">
        <f t="shared" si="15"/>
        <v>549.35467670000003</v>
      </c>
      <c r="L35" s="79">
        <f t="shared" si="15"/>
        <v>701.5246767000001</v>
      </c>
      <c r="M35" s="79">
        <f t="shared" si="15"/>
        <v>847.83967670000015</v>
      </c>
      <c r="N35" s="79">
        <f t="shared" si="15"/>
        <v>1036.9946767000001</v>
      </c>
      <c r="O35" s="79">
        <f t="shared" si="15"/>
        <v>1295.5496767</v>
      </c>
      <c r="P35" s="79">
        <f t="shared" si="15"/>
        <v>1494.5546767000001</v>
      </c>
      <c r="Q35" s="79">
        <f t="shared" si="15"/>
        <v>1639.6646767000002</v>
      </c>
      <c r="R35" s="79">
        <f t="shared" si="15"/>
        <v>1936.3946767000002</v>
      </c>
      <c r="S35" s="79">
        <f t="shared" si="15"/>
        <v>2276.9196767000003</v>
      </c>
      <c r="T35" s="79">
        <f t="shared" si="15"/>
        <v>2470.5246766999999</v>
      </c>
      <c r="U35" s="79">
        <f t="shared" si="15"/>
        <v>2757.4446766999999</v>
      </c>
      <c r="V35" s="79">
        <f t="shared" si="15"/>
        <v>3054.6746767000004</v>
      </c>
      <c r="W35" s="79">
        <f t="shared" si="15"/>
        <v>3206.8046767000001</v>
      </c>
      <c r="X35" s="79">
        <f t="shared" si="15"/>
        <v>3327.7896767000002</v>
      </c>
      <c r="Y35" s="79">
        <f t="shared" si="15"/>
        <v>3408.8146766999998</v>
      </c>
      <c r="Z35" s="79">
        <f t="shared" si="15"/>
        <v>3501.7346766957462</v>
      </c>
      <c r="AA35" s="79">
        <f t="shared" si="15"/>
        <v>3596.8952514444832</v>
      </c>
      <c r="AB35" s="79">
        <f t="shared" si="15"/>
        <v>3687.1439359376209</v>
      </c>
      <c r="AC35" s="79">
        <f t="shared" si="15"/>
        <v>3769.3192583533209</v>
      </c>
      <c r="AD35" s="79">
        <f t="shared" si="15"/>
        <v>3959.784810485864</v>
      </c>
      <c r="AE35" s="79">
        <f t="shared" si="15"/>
        <v>4283.4809297791835</v>
      </c>
      <c r="AF35" s="21"/>
    </row>
    <row r="36" spans="2:39" s="24" customFormat="1" ht="15" x14ac:dyDescent="0.35">
      <c r="B36" s="34"/>
      <c r="C36" s="20" t="s">
        <v>47</v>
      </c>
      <c r="D36" s="73">
        <v>0</v>
      </c>
      <c r="E36" s="73">
        <v>0</v>
      </c>
      <c r="F36" s="73">
        <v>1.0018913</v>
      </c>
      <c r="G36" s="73">
        <v>5.2244348</v>
      </c>
      <c r="H36" s="73">
        <v>6.1844773999999996</v>
      </c>
      <c r="I36" s="73">
        <v>6.9407028000000004</v>
      </c>
      <c r="J36" s="73">
        <v>9.7950745000000001</v>
      </c>
      <c r="K36" s="73">
        <v>12.7347593</v>
      </c>
      <c r="L36" s="73">
        <v>17.420000000000002</v>
      </c>
      <c r="M36" s="73">
        <v>20.74</v>
      </c>
      <c r="N36" s="73">
        <v>25.6</v>
      </c>
      <c r="O36" s="73">
        <v>30.47</v>
      </c>
      <c r="P36" s="73">
        <v>35.6</v>
      </c>
      <c r="Q36" s="73">
        <v>39.409999999999997</v>
      </c>
      <c r="R36" s="73">
        <v>47.3</v>
      </c>
      <c r="S36" s="73">
        <v>52.39</v>
      </c>
      <c r="T36" s="73">
        <v>56.652163253999994</v>
      </c>
      <c r="U36" s="73">
        <v>65.089482201999999</v>
      </c>
      <c r="V36" s="73">
        <v>70.895209199999996</v>
      </c>
      <c r="W36" s="73">
        <v>73.098156599999996</v>
      </c>
      <c r="X36" s="73">
        <v>75.150000000000006</v>
      </c>
      <c r="Y36" s="73">
        <v>78.61</v>
      </c>
      <c r="Z36" s="73">
        <v>81.160000000000011</v>
      </c>
      <c r="AA36" s="73">
        <v>83.74</v>
      </c>
      <c r="AB36" s="73">
        <v>81.97343163383151</v>
      </c>
      <c r="AC36" s="73">
        <v>85.194183260767119</v>
      </c>
      <c r="AD36" s="73">
        <v>83.862846000000005</v>
      </c>
      <c r="AE36" s="73">
        <v>57.196867076655167</v>
      </c>
      <c r="AF36" s="80">
        <f t="shared" ref="AF36" si="16">SUM(D36:AE36)</f>
        <v>1203.4336793272537</v>
      </c>
      <c r="AJ36"/>
      <c r="AK36"/>
      <c r="AL36"/>
      <c r="AM36"/>
    </row>
    <row r="37" spans="2:39" ht="15.5" x14ac:dyDescent="0.35">
      <c r="B37" s="14"/>
      <c r="C37" s="18" t="s">
        <v>48</v>
      </c>
      <c r="D37" s="81">
        <f>IFERROR(D36/D35*4,0)</f>
        <v>0</v>
      </c>
      <c r="E37" s="81">
        <f>IFERROR(E36/E35*4,0)</f>
        <v>0</v>
      </c>
      <c r="F37" s="81">
        <f>IFERROR(F36/F35*4,0)</f>
        <v>6.7682195064448392E-2</v>
      </c>
      <c r="G37" s="81">
        <f t="shared" ref="G37:AE37" si="17">IFERROR(G36/G35*4,0)</f>
        <v>0.11864860510275395</v>
      </c>
      <c r="H37" s="81">
        <f t="shared" si="17"/>
        <v>9.934317899584269E-2</v>
      </c>
      <c r="I37" s="81">
        <f t="shared" si="17"/>
        <v>9.2178697482852387E-2</v>
      </c>
      <c r="J37" s="81">
        <f t="shared" si="17"/>
        <v>9.7346061274287507E-2</v>
      </c>
      <c r="K37" s="81">
        <f t="shared" si="17"/>
        <v>9.2725227181086819E-2</v>
      </c>
      <c r="L37" s="81">
        <f t="shared" si="17"/>
        <v>9.9326513113947024E-2</v>
      </c>
      <c r="M37" s="81">
        <f t="shared" si="17"/>
        <v>9.784868800066146E-2</v>
      </c>
      <c r="N37" s="81">
        <f t="shared" si="17"/>
        <v>9.8746890703301129E-2</v>
      </c>
      <c r="O37" s="81">
        <f t="shared" si="17"/>
        <v>9.4075898587270279E-2</v>
      </c>
      <c r="P37" s="81">
        <f t="shared" si="17"/>
        <v>9.5279217428445917E-2</v>
      </c>
      <c r="Q37" s="81">
        <f t="shared" si="17"/>
        <v>9.6141608854602684E-2</v>
      </c>
      <c r="R37" s="81">
        <f t="shared" si="17"/>
        <v>9.7707353917350276E-2</v>
      </c>
      <c r="S37" s="81">
        <f t="shared" si="17"/>
        <v>9.2036623928570385E-2</v>
      </c>
      <c r="T37" s="81">
        <f t="shared" si="17"/>
        <v>9.1724909754268141E-2</v>
      </c>
      <c r="U37" s="81">
        <f t="shared" si="17"/>
        <v>9.4420000882696226E-2</v>
      </c>
      <c r="V37" s="81">
        <f t="shared" si="17"/>
        <v>9.2835037054209507E-2</v>
      </c>
      <c r="W37" s="81">
        <f t="shared" si="17"/>
        <v>9.1178807529022951E-2</v>
      </c>
      <c r="X37" s="81">
        <f t="shared" si="17"/>
        <v>9.0330227930176699E-2</v>
      </c>
      <c r="Y37" s="81">
        <f t="shared" si="17"/>
        <v>9.2243207631458157E-2</v>
      </c>
      <c r="Z37" s="81">
        <f t="shared" si="17"/>
        <v>9.2708337430730731E-2</v>
      </c>
      <c r="AA37" s="81">
        <f t="shared" si="17"/>
        <v>9.3124758043894335E-2</v>
      </c>
      <c r="AB37" s="81">
        <f t="shared" si="17"/>
        <v>8.8928919573611501E-2</v>
      </c>
      <c r="AC37" s="81">
        <f t="shared" si="17"/>
        <v>9.0408031181720985E-2</v>
      </c>
      <c r="AD37" s="81">
        <f t="shared" si="17"/>
        <v>8.4714548909752566E-2</v>
      </c>
      <c r="AE37" s="81">
        <f t="shared" si="17"/>
        <v>5.3411576252404336E-2</v>
      </c>
      <c r="AF37" s="34"/>
    </row>
    <row r="38" spans="2:39" ht="15" x14ac:dyDescent="0.35">
      <c r="B38" s="14"/>
      <c r="C38" s="37" t="s">
        <v>49</v>
      </c>
    </row>
    <row r="39" spans="2:39" x14ac:dyDescent="0.35">
      <c r="B39" s="14"/>
      <c r="C39" s="9" t="s">
        <v>18</v>
      </c>
      <c r="D39" s="32"/>
      <c r="E39" s="32"/>
      <c r="F39" s="32">
        <v>9.6500000000000002E-2</v>
      </c>
      <c r="G39" s="32">
        <v>9.7733929283609897E-2</v>
      </c>
      <c r="H39" s="32">
        <v>9.7879366453615446E-2</v>
      </c>
      <c r="I39" s="32">
        <v>9.812455057251801E-2</v>
      </c>
      <c r="J39" s="32">
        <v>9.8365758499761979E-2</v>
      </c>
      <c r="K39" s="32">
        <v>9.7649518593275753E-2</v>
      </c>
      <c r="L39" s="32">
        <v>9.7396466181321931E-2</v>
      </c>
      <c r="M39" s="32">
        <v>9.8017911339598279E-2</v>
      </c>
      <c r="N39" s="32">
        <v>9.6441185958416761E-2</v>
      </c>
      <c r="O39" s="32">
        <v>9.4468517577746478E-2</v>
      </c>
      <c r="P39" s="32">
        <v>9.6819828251738418E-2</v>
      </c>
      <c r="Q39" s="32">
        <v>9.4567818237760629E-2</v>
      </c>
      <c r="R39" s="32">
        <v>9.3876872801330655E-2</v>
      </c>
      <c r="S39" s="32">
        <v>9.3257722906359919E-2</v>
      </c>
      <c r="T39" s="32">
        <v>9.2093899459876755E-2</v>
      </c>
      <c r="U39" s="32">
        <v>9.1842065234992984E-2</v>
      </c>
      <c r="V39" s="32">
        <v>9.1293378318670265E-2</v>
      </c>
      <c r="W39" s="32">
        <v>9.0422777371642435E-2</v>
      </c>
      <c r="X39" s="32">
        <v>9.1381024427679813E-2</v>
      </c>
      <c r="Y39" s="32">
        <v>9.1797397471884104E-2</v>
      </c>
      <c r="Z39" s="32">
        <v>9.190038792734033E-2</v>
      </c>
      <c r="AA39" s="32">
        <v>9.2005246430557672E-2</v>
      </c>
      <c r="AB39" s="32">
        <v>9.2015033123669085E-2</v>
      </c>
      <c r="AC39" s="32">
        <v>9.2022484244894384E-2</v>
      </c>
      <c r="AD39" s="32">
        <v>9.2042752808753167E-2</v>
      </c>
      <c r="AE39" s="32">
        <v>9.2296914068492136E-2</v>
      </c>
    </row>
    <row r="40" spans="2:39" x14ac:dyDescent="0.35">
      <c r="B40" s="14"/>
      <c r="C40" s="7" t="s">
        <v>22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>
        <v>9.1799999999999979E-2</v>
      </c>
      <c r="AC40" s="32">
        <v>9.1845108920206156E-2</v>
      </c>
      <c r="AD40" s="32">
        <v>9.2538433381842797E-2</v>
      </c>
      <c r="AE40" s="32">
        <v>9.4020274365943041E-2</v>
      </c>
    </row>
    <row r="41" spans="2:39" x14ac:dyDescent="0.35">
      <c r="B41" s="14"/>
      <c r="C41" s="7" t="s">
        <v>24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>
        <v>0.10422921741756049</v>
      </c>
      <c r="Y41" s="32">
        <v>0.10546886434112508</v>
      </c>
      <c r="Z41" s="32">
        <v>0.10943549040808352</v>
      </c>
      <c r="AA41" s="32">
        <v>0.10988125239913518</v>
      </c>
      <c r="AB41" s="32">
        <v>0.10272823715582161</v>
      </c>
      <c r="AC41" s="32">
        <v>9.9999999999999992E-2</v>
      </c>
      <c r="AD41" s="32">
        <v>0.10000000000000003</v>
      </c>
      <c r="AE41" s="32">
        <v>0.10029853620955313</v>
      </c>
    </row>
    <row r="42" spans="2:39" x14ac:dyDescent="0.35">
      <c r="B42" s="14"/>
      <c r="C42" s="7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</row>
    <row r="43" spans="2:39" x14ac:dyDescent="0.35">
      <c r="B43" s="14"/>
      <c r="C43" s="7" t="s">
        <v>54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>
        <v>8.2500000000000004E-2</v>
      </c>
      <c r="AA43" s="32">
        <v>8.3000000000000004E-2</v>
      </c>
      <c r="AB43" s="32">
        <v>8.9450105509959202E-2</v>
      </c>
      <c r="AC43" s="32">
        <v>8.9840930845827782E-2</v>
      </c>
      <c r="AD43" s="32">
        <v>9.0299999999999991E-2</v>
      </c>
      <c r="AE43" s="32">
        <v>9.1299999999999992E-2</v>
      </c>
    </row>
    <row r="45" spans="2:39" x14ac:dyDescent="0.35">
      <c r="C45" s="83" t="s">
        <v>50</v>
      </c>
    </row>
    <row r="46" spans="2:39" ht="15.5" x14ac:dyDescent="0.35">
      <c r="B46" s="14"/>
      <c r="C46" s="18" t="s">
        <v>18</v>
      </c>
      <c r="D46" s="17">
        <f>SUM($D6:D6)-SUM($D14:D14)</f>
        <v>0</v>
      </c>
      <c r="E46" s="17">
        <f>SUM($D6:E6)-SUM($D14:E14)</f>
        <v>0</v>
      </c>
      <c r="F46" s="17">
        <f>SUM($D6:F6)-SUM($D14:F14)</f>
        <v>118.4230268</v>
      </c>
      <c r="G46" s="17">
        <f>SUM($D6:G6)-SUM($D14:G14)</f>
        <v>233.83967669999998</v>
      </c>
      <c r="H46" s="17">
        <f>SUM($D6:H6)-SUM($D14:H14)</f>
        <v>264.18967670000001</v>
      </c>
      <c r="I46" s="17">
        <f>SUM($D6:I6)-SUM($D14:I14)</f>
        <v>338.17967670000002</v>
      </c>
      <c r="J46" s="17">
        <f>SUM($D6:J6)-SUM($D14:J14)</f>
        <v>466.78967670000003</v>
      </c>
      <c r="K46" s="17">
        <f>SUM($D6:K6)-SUM($D14:K14)</f>
        <v>631.91967670000008</v>
      </c>
      <c r="L46" s="17">
        <f>SUM($D6:L6)-SUM($D14:L14)</f>
        <v>771.12967670000012</v>
      </c>
      <c r="M46" s="17">
        <f>SUM($D6:M6)-SUM($D14:M14)</f>
        <v>924.54967670000008</v>
      </c>
      <c r="N46" s="17">
        <f>SUM($D6:N6)-SUM($D14:N14)</f>
        <v>1149.4396767000001</v>
      </c>
      <c r="O46" s="17">
        <f>SUM($D6:O6)-SUM($D14:O14)</f>
        <v>1441.6596767000001</v>
      </c>
      <c r="P46" s="17">
        <f>SUM($D6:P6)-SUM($D14:P14)</f>
        <v>1547.4496767000001</v>
      </c>
      <c r="Q46" s="17">
        <f>SUM($D6:Q6)-SUM($D14:Q14)</f>
        <v>1731.8796767000001</v>
      </c>
      <c r="R46" s="17">
        <f>SUM($D6:R6)-SUM($D14:R14)</f>
        <v>2140.9096767000001</v>
      </c>
      <c r="S46" s="17">
        <f>SUM($D6:S6)-SUM($D14:S14)</f>
        <v>2408.2396767</v>
      </c>
      <c r="T46" s="17">
        <f>SUM($D6:T6)-SUM($D14:T14)</f>
        <v>2518.0096767</v>
      </c>
      <c r="U46" s="17">
        <f>SUM($D6:U6)-SUM($D14:U14)</f>
        <v>2946.1696766999999</v>
      </c>
      <c r="V46" s="17">
        <f>SUM($D6:V6)-SUM($D14:V14)</f>
        <v>3071.7696766999998</v>
      </c>
      <c r="W46" s="17">
        <f>SUM($D6:W6)-SUM($D14:W14)</f>
        <v>3233.8896766999997</v>
      </c>
      <c r="X46" s="17">
        <f>SUM($D6:X6)-SUM($D14:X14)</f>
        <v>3306.6096766999995</v>
      </c>
      <c r="Y46" s="17">
        <f>SUM($D6:Y6)-SUM($D14:Y14)</f>
        <v>3392.5796766999993</v>
      </c>
      <c r="Z46" s="17">
        <f>SUM($D6:Z6)-SUM($D14:Z14)</f>
        <v>3408.781597669491</v>
      </c>
      <c r="AA46" s="17">
        <f>SUM($D6:AA6)-SUM($D14:AA14)</f>
        <v>3353.6348801629651</v>
      </c>
      <c r="AB46" s="17">
        <f>SUM($D6:AB6)-SUM($D14:AB14)</f>
        <v>3296.0807644514398</v>
      </c>
      <c r="AC46" s="17">
        <f>SUM($D6:AC6)-SUM($D14:AC14)</f>
        <v>3238.1602472589143</v>
      </c>
      <c r="AD46" s="17">
        <f>SUM($D6:AD6)-SUM($D14:AD14)</f>
        <v>3179.9897300663888</v>
      </c>
      <c r="AE46" s="17">
        <f>SUM($D6:AE6)-SUM($D14:AE14)</f>
        <v>3160.5995576688802</v>
      </c>
      <c r="AF46" s="34"/>
    </row>
    <row r="47" spans="2:39" ht="15.5" x14ac:dyDescent="0.35">
      <c r="B47" s="14"/>
      <c r="C47" s="18" t="s">
        <v>22</v>
      </c>
      <c r="D47" s="17">
        <f>SUM($D7:D7)-SUM($D15:D15)</f>
        <v>0</v>
      </c>
      <c r="E47" s="17">
        <f>SUM($D7:E7)-SUM($D15:E15)</f>
        <v>0</v>
      </c>
      <c r="F47" s="17">
        <f>SUM($D7:F7)-SUM($D15:F15)</f>
        <v>0</v>
      </c>
      <c r="G47" s="17">
        <f>SUM($D7:G7)-SUM($D15:G15)</f>
        <v>0</v>
      </c>
      <c r="H47" s="17">
        <f>SUM($D7:H7)-SUM($D15:H15)</f>
        <v>0</v>
      </c>
      <c r="I47" s="17">
        <f>SUM($D7:I7)-SUM($D15:I15)</f>
        <v>0</v>
      </c>
      <c r="J47" s="17">
        <f>SUM($D7:J7)-SUM($D15:J15)</f>
        <v>0</v>
      </c>
      <c r="K47" s="17">
        <f>SUM($D7:K7)-SUM($D15:K15)</f>
        <v>0</v>
      </c>
      <c r="L47" s="17">
        <f>SUM($D7:L7)-SUM($D15:L15)</f>
        <v>0</v>
      </c>
      <c r="M47" s="17">
        <f>SUM($D7:M7)-SUM($D15:M15)</f>
        <v>0</v>
      </c>
      <c r="N47" s="17">
        <f>SUM($D7:N7)-SUM($D15:N15)</f>
        <v>0</v>
      </c>
      <c r="O47" s="17">
        <f>SUM($D7:O7)-SUM($D15:O15)</f>
        <v>0</v>
      </c>
      <c r="P47" s="17">
        <f>SUM($D7:P7)-SUM($D15:P15)</f>
        <v>0</v>
      </c>
      <c r="Q47" s="17">
        <f>SUM($D7:Q7)-SUM($D15:Q15)</f>
        <v>0</v>
      </c>
      <c r="R47" s="17">
        <f>SUM($D7:R7)-SUM($D15:R15)</f>
        <v>0</v>
      </c>
      <c r="S47" s="17">
        <f>SUM($D7:S7)-SUM($D15:S15)</f>
        <v>0</v>
      </c>
      <c r="T47" s="17">
        <f>SUM($D7:T7)-SUM($D15:T15)</f>
        <v>0</v>
      </c>
      <c r="U47" s="17">
        <f>SUM($D7:U7)-SUM($D15:U15)</f>
        <v>0</v>
      </c>
      <c r="V47" s="17">
        <f>SUM($D7:V7)-SUM($D15:V15)</f>
        <v>0</v>
      </c>
      <c r="W47" s="17">
        <f>SUM($D7:W7)-SUM($D15:W15)</f>
        <v>0</v>
      </c>
      <c r="X47" s="17">
        <f>SUM($D7:X7)-SUM($D15:X15)</f>
        <v>0</v>
      </c>
      <c r="Y47" s="17">
        <f>SUM($D7:Y7)-SUM($D15:Y15)</f>
        <v>0</v>
      </c>
      <c r="Z47" s="17">
        <f>SUM($D7:Z7)-SUM($D15:Z15)</f>
        <v>0</v>
      </c>
      <c r="AA47" s="17">
        <f>SUM($D7:AA7)-SUM($D15:AA15)</f>
        <v>0</v>
      </c>
      <c r="AB47" s="17">
        <f>SUM($D7:AB7)-SUM($D15:AB15)</f>
        <v>46.198266595818716</v>
      </c>
      <c r="AC47" s="17">
        <f>SUM($D7:AC7)-SUM($D15:AC15)</f>
        <v>120.86540623945133</v>
      </c>
      <c r="AD47" s="17">
        <f>SUM($D7:AD7)-SUM($D15:AD15)</f>
        <v>425.94609450762283</v>
      </c>
      <c r="AE47" s="17">
        <f>SUM($D7:AE7)-SUM($D15:AE15)</f>
        <v>766.90189193167998</v>
      </c>
      <c r="AF47" s="34"/>
      <c r="AJ47" s="24"/>
      <c r="AK47" s="24"/>
      <c r="AL47" s="24"/>
      <c r="AM47" s="24"/>
    </row>
    <row r="48" spans="2:39" ht="15.5" x14ac:dyDescent="0.35">
      <c r="B48" s="14"/>
      <c r="C48" s="18" t="s">
        <v>24</v>
      </c>
      <c r="D48" s="17">
        <f>SUM($D8:D8)-SUM($D16:D16)</f>
        <v>0</v>
      </c>
      <c r="E48" s="17">
        <f>SUM($D8:E8)-SUM($D16:E16)</f>
        <v>0</v>
      </c>
      <c r="F48" s="17">
        <f>SUM($D8:F8)-SUM($D16:F16)</f>
        <v>0</v>
      </c>
      <c r="G48" s="17">
        <f>SUM($D8:G8)-SUM($D16:G16)</f>
        <v>0</v>
      </c>
      <c r="H48" s="17">
        <f>SUM($D8:H8)-SUM($D16:H16)</f>
        <v>0</v>
      </c>
      <c r="I48" s="17">
        <f>SUM($D8:I8)-SUM($D16:I16)</f>
        <v>0</v>
      </c>
      <c r="J48" s="17">
        <f>SUM($D8:J8)-SUM($D16:J16)</f>
        <v>0</v>
      </c>
      <c r="K48" s="17">
        <f>SUM($D8:K8)-SUM($D16:K16)</f>
        <v>0</v>
      </c>
      <c r="L48" s="17">
        <f>SUM($D8:L8)-SUM($D16:L16)</f>
        <v>0</v>
      </c>
      <c r="M48" s="17">
        <f>SUM($D8:M8)-SUM($D16:M16)</f>
        <v>0</v>
      </c>
      <c r="N48" s="17">
        <f>SUM($D8:N8)-SUM($D16:N16)</f>
        <v>0</v>
      </c>
      <c r="O48" s="17">
        <f>SUM($D8:O8)-SUM($D16:O16)</f>
        <v>0</v>
      </c>
      <c r="P48" s="17">
        <f>SUM($D8:P8)-SUM($D16:P16)</f>
        <v>0</v>
      </c>
      <c r="Q48" s="17">
        <f>SUM($D8:Q8)-SUM($D16:Q16)</f>
        <v>0</v>
      </c>
      <c r="R48" s="17">
        <f>SUM($D8:R8)-SUM($D16:R16)</f>
        <v>0</v>
      </c>
      <c r="S48" s="17">
        <f>SUM($D8:S8)-SUM($D16:S16)</f>
        <v>4.6900000000000004</v>
      </c>
      <c r="T48" s="17">
        <f>SUM($D8:T8)-SUM($D16:T16)</f>
        <v>10.11</v>
      </c>
      <c r="U48" s="17">
        <f>SUM($D8:U8)-SUM($D16:U16)</f>
        <v>40.599999999999994</v>
      </c>
      <c r="V48" s="17">
        <f>SUM($D8:V8)-SUM($D16:V16)</f>
        <v>50.809999999999995</v>
      </c>
      <c r="W48" s="17">
        <f>SUM($D8:W8)-SUM($D16:W16)</f>
        <v>57.139999999999993</v>
      </c>
      <c r="X48" s="17">
        <f>SUM($D8:X8)-SUM($D16:X16)</f>
        <v>57.939999999999991</v>
      </c>
      <c r="Y48" s="17">
        <f>SUM($D8:Y8)-SUM($D16:Y16)</f>
        <v>60.499999999999993</v>
      </c>
      <c r="Z48" s="17">
        <f>SUM($D8:Z8)-SUM($D16:Z16)</f>
        <v>122.24</v>
      </c>
      <c r="AA48" s="17">
        <f>SUM($D8:AA8)-SUM($D16:AA16)</f>
        <v>212.26</v>
      </c>
      <c r="AB48" s="17">
        <f>SUM($D8:AB8)-SUM($D16:AB16)</f>
        <v>252.79999999999998</v>
      </c>
      <c r="AC48" s="17">
        <f>SUM($D8:AC8)-SUM($D16:AC16)</f>
        <v>252.79999999999998</v>
      </c>
      <c r="AD48" s="17">
        <f>SUM($D8:AD8)-SUM($D16:AD16)</f>
        <v>248.58667923833332</v>
      </c>
      <c r="AE48" s="17">
        <f>SUM($D8:AE8)-SUM($D16:AE16)</f>
        <v>247.18223898444444</v>
      </c>
      <c r="AF48" s="34"/>
    </row>
    <row r="49" spans="2:39" x14ac:dyDescent="0.35">
      <c r="B49" s="14"/>
      <c r="C49" s="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34"/>
    </row>
    <row r="50" spans="2:39" ht="15.5" x14ac:dyDescent="0.35">
      <c r="B50" s="14"/>
      <c r="C50" s="18" t="s">
        <v>54</v>
      </c>
      <c r="D50" s="17">
        <f>SUM($D10:D10)-SUM($D18:D18)</f>
        <v>0</v>
      </c>
      <c r="E50" s="17">
        <f>SUM($D10:E10)-SUM($D18:E18)</f>
        <v>0</v>
      </c>
      <c r="F50" s="17">
        <f>SUM($D10:F10)-SUM($D18:F18)</f>
        <v>0</v>
      </c>
      <c r="G50" s="17">
        <f>SUM($D10:G10)-SUM($D18:G18)</f>
        <v>0</v>
      </c>
      <c r="H50" s="17">
        <f>SUM($D10:H10)-SUM($D18:H18)</f>
        <v>0</v>
      </c>
      <c r="I50" s="17">
        <f>SUM($D10:I10)-SUM($D18:I18)</f>
        <v>0</v>
      </c>
      <c r="J50" s="17">
        <f>SUM($D10:J10)-SUM($D18:J18)</f>
        <v>0</v>
      </c>
      <c r="K50" s="17">
        <f>SUM($D10:K10)-SUM($D18:K18)</f>
        <v>0</v>
      </c>
      <c r="L50" s="17">
        <f>SUM($D10:L10)-SUM($D18:L18)</f>
        <v>0</v>
      </c>
      <c r="M50" s="17">
        <f>SUM($D10:M10)-SUM($D18:M18)</f>
        <v>0</v>
      </c>
      <c r="N50" s="17">
        <f>SUM($D10:N10)-SUM($D18:N18)</f>
        <v>0</v>
      </c>
      <c r="O50" s="17">
        <f>SUM($D10:O10)-SUM($D18:O18)</f>
        <v>0</v>
      </c>
      <c r="P50" s="17">
        <f>SUM($D10:P10)-SUM($D18:P18)</f>
        <v>0</v>
      </c>
      <c r="Q50" s="17">
        <f>SUM($D10:Q10)-SUM($D18:Q18)</f>
        <v>0</v>
      </c>
      <c r="R50" s="17">
        <f>SUM($D10:R10)-SUM($D18:R18)</f>
        <v>0</v>
      </c>
      <c r="S50" s="17">
        <f>SUM($D10:S10)-SUM($D18:S18)</f>
        <v>0</v>
      </c>
      <c r="T50" s="17">
        <f>SUM($D10:T10)-SUM($D18:T18)</f>
        <v>0</v>
      </c>
      <c r="U50" s="17">
        <f>SUM($D10:U10)-SUM($D18:U18)</f>
        <v>0</v>
      </c>
      <c r="V50" s="17">
        <f>SUM($D10:V10)-SUM($D18:V18)</f>
        <v>0</v>
      </c>
      <c r="W50" s="17">
        <f>SUM($D10:W10)-SUM($D18:W18)</f>
        <v>0</v>
      </c>
      <c r="X50" s="17">
        <f>SUM($D10:X10)-SUM($D18:X18)</f>
        <v>0</v>
      </c>
      <c r="Y50" s="17">
        <f>SUM($D10:Y10)-SUM($D18:Y18)</f>
        <v>0</v>
      </c>
      <c r="Z50" s="17">
        <f>SUM($D10:Z10)-SUM($D18:Z18)</f>
        <v>19.368079022</v>
      </c>
      <c r="AA50" s="17">
        <f>SUM($D10:AA10)-SUM($D18:AA18)</f>
        <v>77.505946034508497</v>
      </c>
      <c r="AB50" s="17">
        <f>SUM($D10:AB10)-SUM($D18:AB18)</f>
        <v>135.8080146305085</v>
      </c>
      <c r="AC50" s="17">
        <f>SUM($D10:AC10)-SUM($D18:AC18)</f>
        <v>195.92581753050848</v>
      </c>
      <c r="AD50" s="17">
        <f>SUM($D10:AD10)-SUM($D18:AD18)</f>
        <v>257.29564613050849</v>
      </c>
      <c r="AE50" s="17">
        <f>SUM($D10:AE10)-SUM($D18:AE18)</f>
        <v>280.46002103050847</v>
      </c>
      <c r="AF50" s="34"/>
    </row>
    <row r="52" spans="2:39" x14ac:dyDescent="0.35">
      <c r="C52" s="83" t="s">
        <v>51</v>
      </c>
    </row>
    <row r="53" spans="2:39" ht="15.5" x14ac:dyDescent="0.35">
      <c r="B53" s="14"/>
      <c r="C53" s="18" t="s">
        <v>18</v>
      </c>
      <c r="D53" s="17">
        <f>AVERAGE(D46,D46)*D39/4</f>
        <v>0</v>
      </c>
      <c r="E53" s="17">
        <f t="shared" ref="E53:AD55" si="18">AVERAGE(E46,D46)*E39/4</f>
        <v>0</v>
      </c>
      <c r="F53" s="17">
        <f t="shared" si="18"/>
        <v>1.4284777607750001</v>
      </c>
      <c r="G53" s="17">
        <f t="shared" si="18"/>
        <v>4.3035022691402798</v>
      </c>
      <c r="H53" s="17">
        <f t="shared" si="18"/>
        <v>6.093349698261969</v>
      </c>
      <c r="I53" s="17">
        <f t="shared" si="18"/>
        <v>7.3884027601291598</v>
      </c>
      <c r="J53" s="17">
        <f t="shared" si="18"/>
        <v>9.8976776270317455</v>
      </c>
      <c r="K53" s="17">
        <f t="shared" si="18"/>
        <v>13.41105492917991</v>
      </c>
      <c r="L53" s="17">
        <f t="shared" si="18"/>
        <v>17.081506112393591</v>
      </c>
      <c r="M53" s="17">
        <f t="shared" si="18"/>
        <v>20.77586856524357</v>
      </c>
      <c r="N53" s="17">
        <f t="shared" si="18"/>
        <v>25.002249113378245</v>
      </c>
      <c r="O53" s="17">
        <f t="shared" si="18"/>
        <v>30.597164351544428</v>
      </c>
      <c r="P53" s="17">
        <f t="shared" si="18"/>
        <v>36.17563177773161</v>
      </c>
      <c r="Q53" s="17">
        <f t="shared" si="18"/>
        <v>38.764877779260544</v>
      </c>
      <c r="R53" s="17">
        <f t="shared" si="18"/>
        <v>45.445669189434931</v>
      </c>
      <c r="S53" s="17">
        <f t="shared" si="18"/>
        <v>53.030413732377951</v>
      </c>
      <c r="T53" s="17">
        <f t="shared" si="18"/>
        <v>56.709689083287813</v>
      </c>
      <c r="U53" s="17">
        <f t="shared" si="18"/>
        <v>62.73018957883307</v>
      </c>
      <c r="V53" s="17">
        <f t="shared" si="18"/>
        <v>68.67475176109501</v>
      </c>
      <c r="W53" s="17">
        <f t="shared" si="18"/>
        <v>71.271903986737868</v>
      </c>
      <c r="X53" s="17">
        <f t="shared" si="18"/>
        <v>74.709691397783658</v>
      </c>
      <c r="Y53" s="17">
        <f t="shared" si="18"/>
        <v>76.871018476684242</v>
      </c>
      <c r="Z53" s="17">
        <f t="shared" si="18"/>
        <v>78.130967443568238</v>
      </c>
      <c r="AA53" s="17">
        <f t="shared" si="18"/>
        <v>77.772224313629863</v>
      </c>
      <c r="AB53" s="17">
        <f t="shared" si="18"/>
        <v>76.484225662771877</v>
      </c>
      <c r="AC53" s="17">
        <f t="shared" si="18"/>
        <v>75.162136319057339</v>
      </c>
      <c r="AD53" s="17">
        <f t="shared" si="18"/>
        <v>73.843023981557209</v>
      </c>
      <c r="AE53" s="17">
        <f>AVERAGE(AE46,AD46)*AE39/4/90*53</f>
        <v>43.078460702203202</v>
      </c>
      <c r="AF53" s="21">
        <f t="shared" ref="AF53:AF55" si="19">SUM(D53:AE53)</f>
        <v>1144.8341283730924</v>
      </c>
      <c r="AG53" s="84"/>
      <c r="AH53" s="84"/>
      <c r="AI53" s="84"/>
    </row>
    <row r="54" spans="2:39" ht="15.5" x14ac:dyDescent="0.35">
      <c r="B54" s="14"/>
      <c r="C54" s="18" t="s">
        <v>22</v>
      </c>
      <c r="D54" s="17">
        <f>AVERAGE(D47,D47)*D40/4</f>
        <v>0</v>
      </c>
      <c r="E54" s="17">
        <f t="shared" si="18"/>
        <v>0</v>
      </c>
      <c r="F54" s="17">
        <f t="shared" si="18"/>
        <v>0</v>
      </c>
      <c r="G54" s="17">
        <f t="shared" si="18"/>
        <v>0</v>
      </c>
      <c r="H54" s="17">
        <f t="shared" si="18"/>
        <v>0</v>
      </c>
      <c r="I54" s="17">
        <f t="shared" si="18"/>
        <v>0</v>
      </c>
      <c r="J54" s="17">
        <f t="shared" si="18"/>
        <v>0</v>
      </c>
      <c r="K54" s="17">
        <f t="shared" si="18"/>
        <v>0</v>
      </c>
      <c r="L54" s="17">
        <f t="shared" si="18"/>
        <v>0</v>
      </c>
      <c r="M54" s="17">
        <f t="shared" si="18"/>
        <v>0</v>
      </c>
      <c r="N54" s="17">
        <f t="shared" si="18"/>
        <v>0</v>
      </c>
      <c r="O54" s="17">
        <f t="shared" si="18"/>
        <v>0</v>
      </c>
      <c r="P54" s="17">
        <f t="shared" si="18"/>
        <v>0</v>
      </c>
      <c r="Q54" s="17">
        <f t="shared" si="18"/>
        <v>0</v>
      </c>
      <c r="R54" s="17">
        <f t="shared" si="18"/>
        <v>0</v>
      </c>
      <c r="S54" s="17">
        <f t="shared" si="18"/>
        <v>0</v>
      </c>
      <c r="T54" s="17">
        <f t="shared" si="18"/>
        <v>0</v>
      </c>
      <c r="U54" s="17">
        <f t="shared" si="18"/>
        <v>0</v>
      </c>
      <c r="V54" s="17">
        <f t="shared" si="18"/>
        <v>0</v>
      </c>
      <c r="W54" s="17">
        <f t="shared" si="18"/>
        <v>0</v>
      </c>
      <c r="X54" s="17">
        <f t="shared" si="18"/>
        <v>0</v>
      </c>
      <c r="Y54" s="17">
        <f t="shared" si="18"/>
        <v>0</v>
      </c>
      <c r="Z54" s="17">
        <f t="shared" si="18"/>
        <v>0</v>
      </c>
      <c r="AA54" s="17">
        <f t="shared" si="18"/>
        <v>0</v>
      </c>
      <c r="AB54" s="17">
        <f t="shared" si="18"/>
        <v>0.53012510918701961</v>
      </c>
      <c r="AC54" s="17">
        <f t="shared" si="18"/>
        <v>1.9179976535206329</v>
      </c>
      <c r="AD54" s="17">
        <f t="shared" si="18"/>
        <v>6.3251349542885764</v>
      </c>
      <c r="AE54" s="17">
        <f>AVERAGE(AE47,AD47)*AE40/4</f>
        <v>14.018986870235743</v>
      </c>
      <c r="AF54" s="21">
        <f t="shared" si="19"/>
        <v>22.79224458723197</v>
      </c>
    </row>
    <row r="55" spans="2:39" ht="15.5" x14ac:dyDescent="0.35">
      <c r="B55" s="14"/>
      <c r="C55" s="18" t="s">
        <v>24</v>
      </c>
      <c r="D55" s="17">
        <f>AVERAGE(D48,D48)*D41/4</f>
        <v>0</v>
      </c>
      <c r="E55" s="17">
        <f t="shared" si="18"/>
        <v>0</v>
      </c>
      <c r="F55" s="17">
        <f t="shared" si="18"/>
        <v>0</v>
      </c>
      <c r="G55" s="17">
        <f t="shared" si="18"/>
        <v>0</v>
      </c>
      <c r="H55" s="17">
        <f t="shared" si="18"/>
        <v>0</v>
      </c>
      <c r="I55" s="17">
        <f t="shared" si="18"/>
        <v>0</v>
      </c>
      <c r="J55" s="17">
        <f t="shared" si="18"/>
        <v>0</v>
      </c>
      <c r="K55" s="17">
        <f t="shared" si="18"/>
        <v>0</v>
      </c>
      <c r="L55" s="17">
        <f t="shared" si="18"/>
        <v>0</v>
      </c>
      <c r="M55" s="17">
        <f t="shared" si="18"/>
        <v>0</v>
      </c>
      <c r="N55" s="17">
        <f t="shared" si="18"/>
        <v>0</v>
      </c>
      <c r="O55" s="17">
        <f t="shared" si="18"/>
        <v>0</v>
      </c>
      <c r="P55" s="17">
        <f t="shared" si="18"/>
        <v>0</v>
      </c>
      <c r="Q55" s="17">
        <f t="shared" si="18"/>
        <v>0</v>
      </c>
      <c r="R55" s="17">
        <f t="shared" si="18"/>
        <v>0</v>
      </c>
      <c r="S55" s="17">
        <f t="shared" si="18"/>
        <v>0</v>
      </c>
      <c r="T55" s="17">
        <f t="shared" si="18"/>
        <v>0</v>
      </c>
      <c r="U55" s="17">
        <f t="shared" si="18"/>
        <v>0</v>
      </c>
      <c r="V55" s="17">
        <f t="shared" si="18"/>
        <v>0</v>
      </c>
      <c r="W55" s="17">
        <f t="shared" si="18"/>
        <v>0</v>
      </c>
      <c r="X55" s="17">
        <f t="shared" si="18"/>
        <v>1.4993372925516073</v>
      </c>
      <c r="Y55" s="17">
        <f t="shared" si="18"/>
        <v>1.5614665365703566</v>
      </c>
      <c r="Z55" s="17">
        <f t="shared" si="18"/>
        <v>2.4997801896466476</v>
      </c>
      <c r="AA55" s="17">
        <f t="shared" si="18"/>
        <v>4.5944098659388395</v>
      </c>
      <c r="AB55" s="17">
        <f t="shared" si="18"/>
        <v>5.9718492464607991</v>
      </c>
      <c r="AC55" s="17">
        <f t="shared" si="18"/>
        <v>6.3199999999999994</v>
      </c>
      <c r="AD55" s="17">
        <f t="shared" si="18"/>
        <v>6.2673334904791682</v>
      </c>
      <c r="AE55" s="17">
        <f>AVERAGE(AE48,AD48)*AE41/4</f>
        <v>6.215612099492283</v>
      </c>
      <c r="AF55" s="21">
        <f t="shared" si="19"/>
        <v>34.929788721139701</v>
      </c>
    </row>
    <row r="56" spans="2:39" x14ac:dyDescent="0.35">
      <c r="B56" s="14"/>
      <c r="C56" s="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80"/>
    </row>
    <row r="57" spans="2:39" ht="15.5" x14ac:dyDescent="0.35">
      <c r="B57" s="14"/>
      <c r="C57" s="18" t="s">
        <v>66</v>
      </c>
      <c r="D57" s="17">
        <f>AVERAGE(D50,D50)*D43/4</f>
        <v>0</v>
      </c>
      <c r="E57" s="17">
        <f t="shared" ref="E57:AD57" si="20">AVERAGE(E50,D50)*E43/4</f>
        <v>0</v>
      </c>
      <c r="F57" s="17">
        <f t="shared" si="20"/>
        <v>0</v>
      </c>
      <c r="G57" s="17">
        <f t="shared" si="20"/>
        <v>0</v>
      </c>
      <c r="H57" s="17">
        <f t="shared" si="20"/>
        <v>0</v>
      </c>
      <c r="I57" s="17">
        <f t="shared" si="20"/>
        <v>0</v>
      </c>
      <c r="J57" s="17">
        <f t="shared" si="20"/>
        <v>0</v>
      </c>
      <c r="K57" s="17">
        <f t="shared" si="20"/>
        <v>0</v>
      </c>
      <c r="L57" s="17">
        <f t="shared" si="20"/>
        <v>0</v>
      </c>
      <c r="M57" s="17">
        <f t="shared" si="20"/>
        <v>0</v>
      </c>
      <c r="N57" s="17">
        <f t="shared" si="20"/>
        <v>0</v>
      </c>
      <c r="O57" s="17">
        <f t="shared" si="20"/>
        <v>0</v>
      </c>
      <c r="P57" s="17">
        <f t="shared" si="20"/>
        <v>0</v>
      </c>
      <c r="Q57" s="17">
        <f t="shared" si="20"/>
        <v>0</v>
      </c>
      <c r="R57" s="17">
        <f t="shared" si="20"/>
        <v>0</v>
      </c>
      <c r="S57" s="17">
        <f t="shared" si="20"/>
        <v>0</v>
      </c>
      <c r="T57" s="17">
        <f t="shared" si="20"/>
        <v>0</v>
      </c>
      <c r="U57" s="17">
        <f t="shared" si="20"/>
        <v>0</v>
      </c>
      <c r="V57" s="17">
        <f t="shared" si="20"/>
        <v>0</v>
      </c>
      <c r="W57" s="17">
        <f t="shared" si="20"/>
        <v>0</v>
      </c>
      <c r="X57" s="17">
        <f t="shared" si="20"/>
        <v>0</v>
      </c>
      <c r="Y57" s="17">
        <f t="shared" si="20"/>
        <v>0</v>
      </c>
      <c r="Z57" s="17">
        <f t="shared" si="20"/>
        <v>0.19973331491437502</v>
      </c>
      <c r="AA57" s="17">
        <f t="shared" si="20"/>
        <v>1.0050680099612757</v>
      </c>
      <c r="AB57" s="17">
        <f t="shared" si="20"/>
        <v>2.3851195360291322</v>
      </c>
      <c r="AC57" s="17">
        <f t="shared" si="20"/>
        <v>3.7254095342999203</v>
      </c>
      <c r="AD57" s="17">
        <f t="shared" si="20"/>
        <v>5.1157372710737281</v>
      </c>
      <c r="AE57" s="17">
        <f>AVERAGE(AE50,AD50)*AE43/4</f>
        <v>6.1371365514751055</v>
      </c>
      <c r="AF57" s="21">
        <f t="shared" ref="AF57" si="21">SUM(D57:AE57)</f>
        <v>18.568204217753536</v>
      </c>
    </row>
    <row r="58" spans="2:39" s="24" customFormat="1" ht="15" x14ac:dyDescent="0.35">
      <c r="B58" s="34"/>
      <c r="C58" s="20" t="s">
        <v>52</v>
      </c>
      <c r="D58" s="11">
        <f>SUM(D53:D57)</f>
        <v>0</v>
      </c>
      <c r="E58" s="11">
        <f t="shared" ref="E58:AF58" si="22">SUM(E53:E57)</f>
        <v>0</v>
      </c>
      <c r="F58" s="11">
        <f t="shared" si="22"/>
        <v>1.4284777607750001</v>
      </c>
      <c r="G58" s="11">
        <f t="shared" si="22"/>
        <v>4.3035022691402798</v>
      </c>
      <c r="H58" s="11">
        <f t="shared" si="22"/>
        <v>6.093349698261969</v>
      </c>
      <c r="I58" s="11">
        <f t="shared" si="22"/>
        <v>7.3884027601291598</v>
      </c>
      <c r="J58" s="11">
        <f t="shared" si="22"/>
        <v>9.8976776270317455</v>
      </c>
      <c r="K58" s="11">
        <f t="shared" si="22"/>
        <v>13.41105492917991</v>
      </c>
      <c r="L58" s="11">
        <f t="shared" si="22"/>
        <v>17.081506112393591</v>
      </c>
      <c r="M58" s="11">
        <f t="shared" si="22"/>
        <v>20.77586856524357</v>
      </c>
      <c r="N58" s="11">
        <f t="shared" si="22"/>
        <v>25.002249113378245</v>
      </c>
      <c r="O58" s="11">
        <f t="shared" si="22"/>
        <v>30.597164351544428</v>
      </c>
      <c r="P58" s="11">
        <f t="shared" si="22"/>
        <v>36.17563177773161</v>
      </c>
      <c r="Q58" s="11">
        <f t="shared" si="22"/>
        <v>38.764877779260544</v>
      </c>
      <c r="R58" s="11">
        <f t="shared" si="22"/>
        <v>45.445669189434931</v>
      </c>
      <c r="S58" s="11">
        <f t="shared" si="22"/>
        <v>53.030413732377951</v>
      </c>
      <c r="T58" s="11">
        <f t="shared" si="22"/>
        <v>56.709689083287813</v>
      </c>
      <c r="U58" s="11">
        <f t="shared" si="22"/>
        <v>62.73018957883307</v>
      </c>
      <c r="V58" s="11">
        <f t="shared" si="22"/>
        <v>68.67475176109501</v>
      </c>
      <c r="W58" s="11">
        <f t="shared" si="22"/>
        <v>71.271903986737868</v>
      </c>
      <c r="X58" s="11">
        <f t="shared" si="22"/>
        <v>76.209028690335259</v>
      </c>
      <c r="Y58" s="11">
        <f t="shared" si="22"/>
        <v>78.432485013254592</v>
      </c>
      <c r="Z58" s="11">
        <f t="shared" si="22"/>
        <v>80.830480948129249</v>
      </c>
      <c r="AA58" s="11">
        <f t="shared" si="22"/>
        <v>83.371702189529984</v>
      </c>
      <c r="AB58" s="11">
        <f t="shared" si="22"/>
        <v>85.371319554448846</v>
      </c>
      <c r="AC58" s="11">
        <f t="shared" si="22"/>
        <v>87.125543506877875</v>
      </c>
      <c r="AD58" s="11">
        <f t="shared" si="22"/>
        <v>91.551229697398682</v>
      </c>
      <c r="AE58" s="11">
        <f t="shared" si="22"/>
        <v>69.450196223406337</v>
      </c>
      <c r="AF58" s="11">
        <f t="shared" si="22"/>
        <v>1221.1243658992178</v>
      </c>
      <c r="AG58" s="85"/>
      <c r="AJ58"/>
      <c r="AK58"/>
      <c r="AL58"/>
      <c r="AM58"/>
    </row>
    <row r="59" spans="2:39" x14ac:dyDescent="0.35"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</row>
    <row r="60" spans="2:39" ht="14.5" customHeight="1" x14ac:dyDescent="0.35"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</row>
    <row r="61" spans="2:39" x14ac:dyDescent="0.35"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</row>
    <row r="62" spans="2:39" x14ac:dyDescent="0.35"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</row>
    <row r="63" spans="2:39" x14ac:dyDescent="0.35"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</row>
    <row r="64" spans="2:39" x14ac:dyDescent="0.35"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</row>
    <row r="65" spans="4:31" x14ac:dyDescent="0.35"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</row>
    <row r="66" spans="4:31" x14ac:dyDescent="0.35"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</row>
    <row r="67" spans="4:31" x14ac:dyDescent="0.35"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</row>
    <row r="68" spans="4:31" x14ac:dyDescent="0.35"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</row>
    <row r="69" spans="4:31" x14ac:dyDescent="0.35"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</row>
    <row r="70" spans="4:31" x14ac:dyDescent="0.35"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</row>
    <row r="71" spans="4:31" x14ac:dyDescent="0.35"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</row>
    <row r="72" spans="4:31" x14ac:dyDescent="0.35"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</row>
    <row r="73" spans="4:31" x14ac:dyDescent="0.35"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</row>
    <row r="74" spans="4:31" x14ac:dyDescent="0.35"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</row>
    <row r="75" spans="4:31" x14ac:dyDescent="0.35"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</row>
    <row r="76" spans="4:31" x14ac:dyDescent="0.35"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</row>
    <row r="77" spans="4:31" x14ac:dyDescent="0.35"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</row>
    <row r="78" spans="4:31" x14ac:dyDescent="0.35"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</row>
    <row r="79" spans="4:31" x14ac:dyDescent="0.35"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</row>
    <row r="80" spans="4:31" x14ac:dyDescent="0.35"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</row>
    <row r="83" spans="36:49" x14ac:dyDescent="0.35">
      <c r="AJ83" t="s">
        <v>53</v>
      </c>
      <c r="AK83" t="s">
        <v>54</v>
      </c>
      <c r="AL83" t="s">
        <v>55</v>
      </c>
      <c r="AM83" t="s">
        <v>56</v>
      </c>
    </row>
    <row r="85" spans="36:49" x14ac:dyDescent="0.35">
      <c r="AJ85" s="24"/>
      <c r="AK85" s="24"/>
      <c r="AL85" s="24"/>
      <c r="AM85" s="24"/>
    </row>
    <row r="86" spans="36:49" x14ac:dyDescent="0.35">
      <c r="AJ86" s="38"/>
      <c r="AK86" s="39"/>
      <c r="AL86" s="40"/>
      <c r="AM86" s="38"/>
    </row>
    <row r="87" spans="36:49" x14ac:dyDescent="0.35">
      <c r="AJ87" s="46"/>
      <c r="AK87" s="39"/>
      <c r="AL87" s="40"/>
      <c r="AM87" s="38"/>
    </row>
    <row r="88" spans="36:49" x14ac:dyDescent="0.35">
      <c r="AJ88" s="48">
        <v>1</v>
      </c>
      <c r="AK88" s="49"/>
      <c r="AL88" s="40"/>
      <c r="AM88" s="38"/>
    </row>
    <row r="89" spans="36:49" x14ac:dyDescent="0.35">
      <c r="AJ89" s="52">
        <v>2.91</v>
      </c>
      <c r="AK89" s="53">
        <v>2.31</v>
      </c>
      <c r="AL89" s="54"/>
      <c r="AM89" s="38"/>
    </row>
    <row r="90" spans="36:49" x14ac:dyDescent="0.35">
      <c r="AJ90" s="55">
        <v>6.18</v>
      </c>
      <c r="AK90" s="56"/>
      <c r="AL90" s="40"/>
      <c r="AM90" s="38"/>
    </row>
    <row r="91" spans="36:49" x14ac:dyDescent="0.35">
      <c r="AJ91" s="55">
        <v>6.94</v>
      </c>
      <c r="AK91" s="57"/>
      <c r="AL91" s="40"/>
      <c r="AM91" s="38"/>
    </row>
    <row r="92" spans="36:49" x14ac:dyDescent="0.35">
      <c r="AJ92" s="55">
        <v>9.8000000000000007</v>
      </c>
      <c r="AK92" s="57"/>
      <c r="AL92" s="40"/>
      <c r="AM92" s="38"/>
    </row>
    <row r="93" spans="36:49" x14ac:dyDescent="0.35">
      <c r="AJ93" s="55">
        <v>12.73</v>
      </c>
      <c r="AK93" s="57"/>
      <c r="AL93" s="40"/>
      <c r="AM93" s="38"/>
    </row>
    <row r="94" spans="36:49" x14ac:dyDescent="0.35">
      <c r="AJ94" s="55">
        <v>17.420000000000002</v>
      </c>
      <c r="AK94" s="57"/>
      <c r="AL94" s="40"/>
      <c r="AM94" s="38"/>
      <c r="AP94" t="s">
        <v>57</v>
      </c>
      <c r="AQ94" t="s">
        <v>53</v>
      </c>
      <c r="AR94" t="s">
        <v>55</v>
      </c>
      <c r="AS94" t="s">
        <v>56</v>
      </c>
      <c r="AT94" t="s">
        <v>53</v>
      </c>
      <c r="AU94" t="s">
        <v>55</v>
      </c>
      <c r="AV94" t="s">
        <v>56</v>
      </c>
    </row>
    <row r="95" spans="36:49" x14ac:dyDescent="0.35">
      <c r="AJ95" s="55">
        <v>20.74</v>
      </c>
      <c r="AK95" s="57"/>
      <c r="AL95" s="40"/>
      <c r="AM95" s="38"/>
      <c r="AP95" t="s">
        <v>58</v>
      </c>
      <c r="AQ95">
        <v>3432</v>
      </c>
      <c r="AR95">
        <v>1232.46</v>
      </c>
      <c r="AS95">
        <v>524</v>
      </c>
      <c r="AT95">
        <v>3432</v>
      </c>
      <c r="AU95">
        <v>1232.46</v>
      </c>
      <c r="AV95">
        <v>524</v>
      </c>
    </row>
    <row r="96" spans="36:49" x14ac:dyDescent="0.35">
      <c r="AJ96" s="55">
        <v>25.6</v>
      </c>
      <c r="AK96" s="57"/>
      <c r="AL96" s="40"/>
      <c r="AM96" s="38"/>
      <c r="AN96" s="24"/>
      <c r="AO96" s="24" t="s">
        <v>59</v>
      </c>
      <c r="AP96" s="24" t="s">
        <v>60</v>
      </c>
      <c r="AQ96" s="24"/>
      <c r="AR96" s="24"/>
      <c r="AS96" s="24"/>
      <c r="AT96" s="24" t="s">
        <v>61</v>
      </c>
      <c r="AU96" s="24" t="s">
        <v>62</v>
      </c>
      <c r="AV96" s="24" t="s">
        <v>63</v>
      </c>
      <c r="AW96" s="24"/>
    </row>
    <row r="97" spans="36:48" x14ac:dyDescent="0.35">
      <c r="AJ97" s="55">
        <v>30.47</v>
      </c>
      <c r="AK97" s="57"/>
      <c r="AL97" s="40"/>
      <c r="AM97" s="38"/>
      <c r="AN97" s="41"/>
      <c r="AO97" s="91" t="s">
        <v>3</v>
      </c>
      <c r="AP97" s="3" t="s">
        <v>11</v>
      </c>
      <c r="AQ97" s="42"/>
      <c r="AR97" s="43"/>
      <c r="AS97" s="43"/>
      <c r="AT97" s="44"/>
      <c r="AU97" s="45"/>
      <c r="AV97" s="45"/>
    </row>
    <row r="98" spans="36:48" x14ac:dyDescent="0.35">
      <c r="AJ98" s="55">
        <v>35.6</v>
      </c>
      <c r="AK98" s="57"/>
      <c r="AL98" s="40"/>
      <c r="AM98" s="38"/>
      <c r="AN98" s="41"/>
      <c r="AO98" s="91"/>
      <c r="AP98" s="3" t="s">
        <v>12</v>
      </c>
      <c r="AQ98" s="42"/>
      <c r="AR98" s="43"/>
      <c r="AS98" s="43"/>
      <c r="AT98" s="47"/>
      <c r="AU98" s="45"/>
      <c r="AV98" s="45"/>
    </row>
    <row r="99" spans="36:48" x14ac:dyDescent="0.35">
      <c r="AJ99" s="55">
        <v>39.409999999999997</v>
      </c>
      <c r="AK99" s="57"/>
      <c r="AL99" s="40"/>
      <c r="AM99" s="38"/>
      <c r="AN99" s="50">
        <f t="shared" ref="AN99:AN125" si="23">SUM(AJ88:AM88)</f>
        <v>1</v>
      </c>
      <c r="AO99" s="91"/>
      <c r="AP99" s="3" t="s">
        <v>13</v>
      </c>
      <c r="AQ99" s="42">
        <v>118.4230268</v>
      </c>
      <c r="AR99" s="43"/>
      <c r="AS99" s="43"/>
      <c r="AT99" s="51">
        <v>9.6500000000000002E-2</v>
      </c>
      <c r="AU99" s="45"/>
      <c r="AV99" s="45"/>
    </row>
    <row r="100" spans="36:48" x14ac:dyDescent="0.35">
      <c r="AJ100" s="55">
        <v>47.3</v>
      </c>
      <c r="AK100" s="57"/>
      <c r="AL100" s="40"/>
      <c r="AM100" s="38"/>
      <c r="AN100" s="50">
        <f t="shared" si="23"/>
        <v>5.2200000000000006</v>
      </c>
      <c r="AO100" s="91"/>
      <c r="AP100" s="3" t="s">
        <v>14</v>
      </c>
      <c r="AQ100" s="42">
        <v>115.4166499</v>
      </c>
      <c r="AR100" s="43"/>
      <c r="AS100" s="43"/>
      <c r="AT100" s="51">
        <v>9.7733929283609897E-2</v>
      </c>
      <c r="AU100" s="45"/>
      <c r="AV100" s="45"/>
    </row>
    <row r="101" spans="36:48" x14ac:dyDescent="0.35">
      <c r="AJ101" s="55">
        <v>52.39</v>
      </c>
      <c r="AK101" s="57"/>
      <c r="AL101" s="40"/>
      <c r="AM101" s="46"/>
      <c r="AN101" s="50">
        <f t="shared" si="23"/>
        <v>6.18</v>
      </c>
      <c r="AO101" s="91" t="s">
        <v>4</v>
      </c>
      <c r="AP101" s="3" t="s">
        <v>11</v>
      </c>
      <c r="AQ101" s="42">
        <v>30.35</v>
      </c>
      <c r="AR101" s="43"/>
      <c r="AS101" s="43"/>
      <c r="AT101" s="51">
        <v>9.7879366453615446E-2</v>
      </c>
      <c r="AU101" s="45"/>
      <c r="AV101" s="45"/>
    </row>
    <row r="102" spans="36:48" x14ac:dyDescent="0.35">
      <c r="AJ102" s="55">
        <v>56.43</v>
      </c>
      <c r="AK102" s="57"/>
      <c r="AL102" s="39"/>
      <c r="AM102" s="59">
        <v>0.22</v>
      </c>
      <c r="AN102" s="50">
        <f t="shared" si="23"/>
        <v>6.94</v>
      </c>
      <c r="AO102" s="91"/>
      <c r="AP102" s="3" t="s">
        <v>12</v>
      </c>
      <c r="AQ102" s="42">
        <v>73.989999999999995</v>
      </c>
      <c r="AR102" s="43"/>
      <c r="AS102" s="43"/>
      <c r="AT102" s="51">
        <v>9.812455057251801E-2</v>
      </c>
      <c r="AU102" s="45"/>
      <c r="AV102" s="45"/>
    </row>
    <row r="103" spans="36:48" x14ac:dyDescent="0.35">
      <c r="AJ103" s="55">
        <v>64.67</v>
      </c>
      <c r="AK103" s="57"/>
      <c r="AL103" s="39"/>
      <c r="AM103" s="61">
        <v>0.42</v>
      </c>
      <c r="AN103" s="50">
        <f t="shared" si="23"/>
        <v>9.8000000000000007</v>
      </c>
      <c r="AO103" s="91"/>
      <c r="AP103" s="3" t="s">
        <v>13</v>
      </c>
      <c r="AQ103" s="42">
        <v>128.61000000000001</v>
      </c>
      <c r="AR103" s="43"/>
      <c r="AS103" s="43"/>
      <c r="AT103" s="51">
        <v>9.8365758499761979E-2</v>
      </c>
      <c r="AU103" s="45"/>
      <c r="AV103" s="45"/>
    </row>
    <row r="104" spans="36:48" x14ac:dyDescent="0.35">
      <c r="AJ104" s="55">
        <v>69.69</v>
      </c>
      <c r="AK104" s="57"/>
      <c r="AL104" s="39"/>
      <c r="AM104" s="61">
        <v>1.21</v>
      </c>
      <c r="AN104" s="50">
        <f t="shared" si="23"/>
        <v>12.73</v>
      </c>
      <c r="AO104" s="91"/>
      <c r="AP104" s="3" t="s">
        <v>14</v>
      </c>
      <c r="AQ104" s="42">
        <v>165.13</v>
      </c>
      <c r="AR104" s="43"/>
      <c r="AS104" s="43"/>
      <c r="AT104" s="51">
        <v>9.7649518593275753E-2</v>
      </c>
      <c r="AU104" s="45"/>
      <c r="AV104" s="45"/>
    </row>
    <row r="105" spans="36:48" x14ac:dyDescent="0.35">
      <c r="AJ105" s="55">
        <v>71.84</v>
      </c>
      <c r="AK105" s="57"/>
      <c r="AL105" s="39"/>
      <c r="AM105" s="61">
        <v>1.3</v>
      </c>
      <c r="AN105" s="50">
        <f t="shared" si="23"/>
        <v>17.420000000000002</v>
      </c>
      <c r="AO105" s="91" t="s">
        <v>5</v>
      </c>
      <c r="AP105" s="3" t="s">
        <v>11</v>
      </c>
      <c r="AQ105" s="42">
        <v>139.21</v>
      </c>
      <c r="AR105" s="43"/>
      <c r="AS105" s="43"/>
      <c r="AT105" s="51">
        <v>9.7396466181321931E-2</v>
      </c>
      <c r="AU105" s="45"/>
      <c r="AV105" s="45"/>
    </row>
    <row r="106" spans="36:48" x14ac:dyDescent="0.35">
      <c r="AJ106" s="55">
        <v>73.67</v>
      </c>
      <c r="AK106" s="57"/>
      <c r="AL106" s="39"/>
      <c r="AM106" s="63">
        <v>1.48</v>
      </c>
      <c r="AN106" s="50">
        <f t="shared" si="23"/>
        <v>20.74</v>
      </c>
      <c r="AO106" s="91"/>
      <c r="AP106" s="3" t="s">
        <v>12</v>
      </c>
      <c r="AQ106" s="42">
        <v>153.41999999999999</v>
      </c>
      <c r="AR106" s="43"/>
      <c r="AS106" s="43"/>
      <c r="AT106" s="51">
        <v>9.8017911339598279E-2</v>
      </c>
      <c r="AU106" s="45"/>
      <c r="AV106" s="45"/>
    </row>
    <row r="107" spans="36:48" x14ac:dyDescent="0.35">
      <c r="AJ107" s="55">
        <v>77.06</v>
      </c>
      <c r="AK107" s="57"/>
      <c r="AL107" s="39"/>
      <c r="AM107" s="63">
        <v>1.55</v>
      </c>
      <c r="AN107" s="50">
        <f t="shared" si="23"/>
        <v>25.6</v>
      </c>
      <c r="AO107" s="91"/>
      <c r="AP107" s="3" t="s">
        <v>13</v>
      </c>
      <c r="AQ107" s="42">
        <v>224.89</v>
      </c>
      <c r="AR107" s="43"/>
      <c r="AS107" s="43"/>
      <c r="AT107" s="51">
        <v>9.6441185958416761E-2</v>
      </c>
      <c r="AU107" s="45"/>
      <c r="AV107" s="45"/>
    </row>
    <row r="108" spans="36:48" x14ac:dyDescent="0.35">
      <c r="AJ108" s="55">
        <v>79.12</v>
      </c>
      <c r="AK108" s="49"/>
      <c r="AL108" s="39"/>
      <c r="AM108" s="63">
        <v>2.04</v>
      </c>
      <c r="AN108" s="50">
        <f t="shared" si="23"/>
        <v>30.47</v>
      </c>
      <c r="AO108" s="91"/>
      <c r="AP108" s="3" t="s">
        <v>14</v>
      </c>
      <c r="AQ108" s="42">
        <v>292.22000000000003</v>
      </c>
      <c r="AR108" s="43"/>
      <c r="AS108" s="43"/>
      <c r="AT108" s="51">
        <v>9.4468517577746478E-2</v>
      </c>
      <c r="AU108" s="45"/>
      <c r="AV108" s="45"/>
    </row>
    <row r="109" spans="36:48" x14ac:dyDescent="0.35">
      <c r="AJ109" s="52">
        <v>78.63</v>
      </c>
      <c r="AK109" s="53">
        <v>0.8</v>
      </c>
      <c r="AL109" s="46"/>
      <c r="AM109" s="63">
        <v>4.3099999999999996</v>
      </c>
      <c r="AN109" s="50">
        <f t="shared" si="23"/>
        <v>35.6</v>
      </c>
      <c r="AO109" s="91" t="s">
        <v>6</v>
      </c>
      <c r="AP109" s="3" t="s">
        <v>11</v>
      </c>
      <c r="AQ109" s="42">
        <v>105.79</v>
      </c>
      <c r="AR109" s="43"/>
      <c r="AS109" s="43"/>
      <c r="AT109" s="51">
        <v>9.6819828251738418E-2</v>
      </c>
      <c r="AU109" s="45"/>
      <c r="AV109" s="45"/>
    </row>
    <row r="110" spans="36:48" x14ac:dyDescent="0.35">
      <c r="AJ110" s="55">
        <v>75.66</v>
      </c>
      <c r="AK110" s="56"/>
      <c r="AL110" s="64">
        <v>0.18</v>
      </c>
      <c r="AM110" s="65">
        <v>6.09</v>
      </c>
      <c r="AN110" s="50">
        <f t="shared" si="23"/>
        <v>39.409999999999997</v>
      </c>
      <c r="AO110" s="91"/>
      <c r="AP110" s="3" t="s">
        <v>12</v>
      </c>
      <c r="AQ110" s="42">
        <v>184.43</v>
      </c>
      <c r="AR110" s="43"/>
      <c r="AS110" s="43"/>
      <c r="AT110" s="51">
        <v>9.4567818237760629E-2</v>
      </c>
      <c r="AU110" s="45"/>
      <c r="AV110" s="45"/>
    </row>
    <row r="111" spans="36:48" x14ac:dyDescent="0.35">
      <c r="AJ111" s="55">
        <v>76.010000000000005</v>
      </c>
      <c r="AK111" s="57"/>
      <c r="AL111" s="63">
        <v>1.93</v>
      </c>
      <c r="AM111" s="65">
        <v>6.37</v>
      </c>
      <c r="AN111" s="50">
        <f t="shared" si="23"/>
        <v>47.3</v>
      </c>
      <c r="AO111" s="91"/>
      <c r="AP111" s="3" t="s">
        <v>13</v>
      </c>
      <c r="AQ111" s="42">
        <v>409.03</v>
      </c>
      <c r="AR111" s="43"/>
      <c r="AS111" s="43"/>
      <c r="AT111" s="51">
        <v>9.3876872801330655E-2</v>
      </c>
      <c r="AU111" s="45"/>
      <c r="AV111" s="45"/>
    </row>
    <row r="112" spans="36:48" x14ac:dyDescent="0.35">
      <c r="AJ112" s="55">
        <v>74.680000000000007</v>
      </c>
      <c r="AK112" s="49"/>
      <c r="AL112" s="63">
        <v>3.67</v>
      </c>
      <c r="AM112" s="65">
        <v>6.34</v>
      </c>
      <c r="AN112" s="50">
        <f t="shared" si="23"/>
        <v>52.39</v>
      </c>
      <c r="AO112" s="91"/>
      <c r="AP112" s="3" t="s">
        <v>14</v>
      </c>
      <c r="AQ112" s="42">
        <v>267.33</v>
      </c>
      <c r="AR112" s="43"/>
      <c r="AS112" s="43">
        <v>4.6945249999999996</v>
      </c>
      <c r="AT112" s="51">
        <v>9.3257722906359919E-2</v>
      </c>
      <c r="AU112" s="45"/>
      <c r="AV112" s="58">
        <f>AV113</f>
        <v>0.10551627274644823</v>
      </c>
    </row>
    <row r="113" spans="36:48" x14ac:dyDescent="0.35">
      <c r="AJ113" s="52">
        <v>41.68</v>
      </c>
      <c r="AK113" s="66">
        <v>7.79</v>
      </c>
      <c r="AL113" s="65">
        <v>7.61</v>
      </c>
      <c r="AM113" s="65"/>
      <c r="AN113" s="17">
        <f t="shared" si="23"/>
        <v>56.65</v>
      </c>
      <c r="AO113" s="91" t="s">
        <v>7</v>
      </c>
      <c r="AP113" s="3" t="s">
        <v>11</v>
      </c>
      <c r="AQ113" s="42">
        <v>109.77</v>
      </c>
      <c r="AR113" s="43"/>
      <c r="AS113" s="43">
        <v>5.4220708999999996</v>
      </c>
      <c r="AT113" s="51">
        <v>9.2093899459876755E-2</v>
      </c>
      <c r="AU113" s="60"/>
      <c r="AV113" s="58">
        <v>0.10551627274644823</v>
      </c>
    </row>
    <row r="114" spans="36:48" x14ac:dyDescent="0.35">
      <c r="AJ114" s="67">
        <f>SUM(AJ88:AJ113)</f>
        <v>1147.6300000000001</v>
      </c>
      <c r="AK114" s="67">
        <f t="shared" ref="AK114:AM114" si="24">SUM(AK88:AK113)</f>
        <v>10.9</v>
      </c>
      <c r="AL114" s="67">
        <f t="shared" si="24"/>
        <v>13.39</v>
      </c>
      <c r="AM114" s="67">
        <f t="shared" si="24"/>
        <v>31.330000000000002</v>
      </c>
      <c r="AN114" s="17">
        <f t="shared" si="23"/>
        <v>65.09</v>
      </c>
      <c r="AO114" s="91"/>
      <c r="AP114" s="3" t="s">
        <v>12</v>
      </c>
      <c r="AQ114" s="42">
        <v>428.16</v>
      </c>
      <c r="AR114" s="43"/>
      <c r="AS114" s="43">
        <v>30.485241500000001</v>
      </c>
      <c r="AT114" s="51">
        <v>9.1842065234992984E-2</v>
      </c>
      <c r="AU114" s="45"/>
      <c r="AV114" s="58">
        <v>0.10325155250239978</v>
      </c>
    </row>
    <row r="115" spans="36:48" x14ac:dyDescent="0.35">
      <c r="AN115" s="17">
        <f t="shared" si="23"/>
        <v>70.899999999999991</v>
      </c>
      <c r="AO115" s="91"/>
      <c r="AP115" s="3" t="s">
        <v>13</v>
      </c>
      <c r="AQ115" s="42">
        <v>125.6</v>
      </c>
      <c r="AR115" s="43"/>
      <c r="AS115" s="43">
        <v>10.213482000000001</v>
      </c>
      <c r="AT115" s="51">
        <v>9.1293378318670265E-2</v>
      </c>
      <c r="AU115" s="62"/>
      <c r="AV115" s="58">
        <v>0.10310049632394909</v>
      </c>
    </row>
    <row r="116" spans="36:48" x14ac:dyDescent="0.35">
      <c r="AN116" s="17">
        <f t="shared" si="23"/>
        <v>73.14</v>
      </c>
      <c r="AO116" s="91"/>
      <c r="AP116" s="3" t="s">
        <v>14</v>
      </c>
      <c r="AQ116" s="42">
        <v>162.12</v>
      </c>
      <c r="AR116" s="43"/>
      <c r="AS116" s="43">
        <v>6.3302372</v>
      </c>
      <c r="AT116" s="51">
        <v>9.0422777371642435E-2</v>
      </c>
      <c r="AU116" s="45"/>
      <c r="AV116" s="58">
        <v>0.10375400746031056</v>
      </c>
    </row>
    <row r="117" spans="36:48" x14ac:dyDescent="0.35">
      <c r="AN117" s="17">
        <f t="shared" si="23"/>
        <v>75.150000000000006</v>
      </c>
      <c r="AO117" s="91" t="s">
        <v>8</v>
      </c>
      <c r="AP117" s="3" t="s">
        <v>11</v>
      </c>
      <c r="AQ117" s="42">
        <v>72.72</v>
      </c>
      <c r="AR117" s="43"/>
      <c r="AS117" s="43">
        <v>0.79653910000000006</v>
      </c>
      <c r="AT117" s="51">
        <v>9.1381024427679813E-2</v>
      </c>
      <c r="AU117" s="45"/>
      <c r="AV117" s="58">
        <v>0.10422921741756049</v>
      </c>
    </row>
    <row r="118" spans="36:48" x14ac:dyDescent="0.35">
      <c r="AN118" s="17">
        <f t="shared" si="23"/>
        <v>78.61</v>
      </c>
      <c r="AO118" s="91"/>
      <c r="AP118" s="3" t="s">
        <v>12</v>
      </c>
      <c r="AQ118" s="42">
        <v>85.97</v>
      </c>
      <c r="AR118" s="43"/>
      <c r="AS118" s="43">
        <v>2.5607578000000002</v>
      </c>
      <c r="AT118" s="51">
        <v>9.1797397471884104E-2</v>
      </c>
      <c r="AU118" s="45"/>
      <c r="AV118" s="58">
        <v>0.10353192795811077</v>
      </c>
    </row>
    <row r="119" spans="36:48" x14ac:dyDescent="0.35">
      <c r="AN119" s="17">
        <f t="shared" si="23"/>
        <v>81.160000000000011</v>
      </c>
      <c r="AO119" s="91"/>
      <c r="AP119" s="3" t="s">
        <v>13</v>
      </c>
      <c r="AQ119" s="42">
        <v>35.57</v>
      </c>
      <c r="AR119" s="43"/>
      <c r="AS119" s="43">
        <v>45.360569900000002</v>
      </c>
      <c r="AT119" s="51">
        <v>9.190038792734033E-2</v>
      </c>
      <c r="AU119" s="45"/>
      <c r="AV119" s="58">
        <v>0.10379712292232397</v>
      </c>
    </row>
    <row r="120" spans="36:48" x14ac:dyDescent="0.35">
      <c r="AN120" s="17">
        <f t="shared" si="23"/>
        <v>83.74</v>
      </c>
      <c r="AO120" s="91"/>
      <c r="AP120" s="3" t="s">
        <v>14</v>
      </c>
      <c r="AQ120" s="42">
        <v>2.99</v>
      </c>
      <c r="AR120" s="43"/>
      <c r="AS120" s="43">
        <v>106.39938359999999</v>
      </c>
      <c r="AT120" s="51">
        <v>9.2005246430557672E-2</v>
      </c>
      <c r="AU120" s="45"/>
      <c r="AV120" s="58">
        <v>0.10988125239913518</v>
      </c>
    </row>
    <row r="121" spans="36:48" x14ac:dyDescent="0.35">
      <c r="AN121" s="17">
        <f t="shared" si="23"/>
        <v>81.93</v>
      </c>
      <c r="AO121" s="91" t="s">
        <v>9</v>
      </c>
      <c r="AP121" s="3" t="s">
        <v>11</v>
      </c>
      <c r="AQ121" s="42">
        <v>0.61</v>
      </c>
      <c r="AR121" s="43">
        <v>46.47</v>
      </c>
      <c r="AS121" s="43">
        <v>40.536438699999998</v>
      </c>
      <c r="AT121" s="51">
        <v>9.2015033123669085E-2</v>
      </c>
      <c r="AU121" s="58">
        <v>9.1799999999999979E-2</v>
      </c>
      <c r="AV121" s="58">
        <v>0.10272823715582161</v>
      </c>
    </row>
    <row r="122" spans="36:48" x14ac:dyDescent="0.35">
      <c r="AN122" s="17">
        <f t="shared" si="23"/>
        <v>84.310000000000016</v>
      </c>
      <c r="AO122" s="91"/>
      <c r="AP122" s="3" t="s">
        <v>12</v>
      </c>
      <c r="AQ122" s="42">
        <v>0.25</v>
      </c>
      <c r="AR122" s="43">
        <v>76.48</v>
      </c>
      <c r="AS122" s="43">
        <v>0</v>
      </c>
      <c r="AT122" s="51">
        <v>9.2022484244894384E-2</v>
      </c>
      <c r="AU122" s="58">
        <v>9.1845108920206156E-2</v>
      </c>
      <c r="AV122" s="58">
        <v>9.9999999999999992E-2</v>
      </c>
    </row>
    <row r="123" spans="36:48" x14ac:dyDescent="0.35">
      <c r="AN123" s="17">
        <f t="shared" si="23"/>
        <v>84.690000000000012</v>
      </c>
      <c r="AO123" s="91"/>
      <c r="AP123" s="3" t="s">
        <v>13</v>
      </c>
      <c r="AQ123" s="42"/>
      <c r="AR123" s="43">
        <v>308.27999999999997</v>
      </c>
      <c r="AS123" s="43">
        <v>0</v>
      </c>
      <c r="AT123" s="51">
        <v>9.2042752808753167E-2</v>
      </c>
      <c r="AU123" s="58">
        <v>9.2538433381842797E-2</v>
      </c>
      <c r="AV123" s="58">
        <v>9.9999999999999992E-2</v>
      </c>
    </row>
    <row r="124" spans="36:48" x14ac:dyDescent="0.35">
      <c r="AN124" s="17">
        <f t="shared" si="23"/>
        <v>57.08</v>
      </c>
      <c r="AO124" s="91"/>
      <c r="AP124" s="3" t="s">
        <v>14</v>
      </c>
      <c r="AQ124" s="42"/>
      <c r="AR124" s="43">
        <f>359.27-14.54</f>
        <v>344.72999999999996</v>
      </c>
      <c r="AS124" s="43">
        <v>0</v>
      </c>
      <c r="AT124" s="51">
        <v>9.2296914068492136E-2</v>
      </c>
      <c r="AU124" s="58">
        <v>9.4020274365943041E-2</v>
      </c>
      <c r="AV124" s="58">
        <v>9.9999999999999992E-2</v>
      </c>
    </row>
    <row r="125" spans="36:48" x14ac:dyDescent="0.35">
      <c r="AN125" s="11">
        <f t="shared" si="23"/>
        <v>1203.2500000000002</v>
      </c>
      <c r="AQ125" s="68">
        <f>SUM(AQ99:AQ124)</f>
        <v>3431.9996766999993</v>
      </c>
      <c r="AR125" s="68">
        <f t="shared" ref="AR125:AS125" si="25">SUM(AR99:AR124)</f>
        <v>775.95999999999992</v>
      </c>
      <c r="AS125" s="68">
        <f t="shared" si="25"/>
        <v>252.79924569999997</v>
      </c>
    </row>
  </sheetData>
  <mergeCells count="15">
    <mergeCell ref="AO121:AO124"/>
    <mergeCell ref="AO97:AO100"/>
    <mergeCell ref="AO101:AO104"/>
    <mergeCell ref="AO105:AO108"/>
    <mergeCell ref="AO109:AO112"/>
    <mergeCell ref="AO113:AO116"/>
    <mergeCell ref="AO117:AO120"/>
    <mergeCell ref="X2:AA2"/>
    <mergeCell ref="AB2:AE2"/>
    <mergeCell ref="B2:B4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Anil Patkare</cp:lastModifiedBy>
  <dcterms:created xsi:type="dcterms:W3CDTF">2015-06-05T18:17:20Z</dcterms:created>
  <dcterms:modified xsi:type="dcterms:W3CDTF">2026-01-30T10:49:57Z</dcterms:modified>
</cp:coreProperties>
</file>