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PART I/FY 2025-26/9. Dec-25/"/>
    </mc:Choice>
  </mc:AlternateContent>
  <xr:revisionPtr revIDLastSave="218" documentId="8_{3E1B3B33-1FB3-4BA3-A151-F7BC01F8A5ED}" xr6:coauthVersionLast="47" xr6:coauthVersionMax="47" xr10:uidLastSave="{37A4BDBB-F11D-4925-A47D-C27FA4951D73}"/>
  <bookViews>
    <workbookView xWindow="-120" yWindow="-120" windowWidth="29040" windowHeight="15720" activeTab="1" xr2:uid="{FA23A019-1683-4773-BD37-0F24900E4BF8}"/>
  </bookViews>
  <sheets>
    <sheet name="Station" sheetId="1" r:id="rId1"/>
    <sheet name="500MW" sheetId="4" r:id="rId2"/>
    <sheet name="660MW" sheetId="5" r:id="rId3"/>
    <sheet name="Sheet1" sheetId="6" r:id="rId4"/>
  </sheets>
  <definedNames>
    <definedName name="_xlnm._FilterDatabase" localSheetId="1" hidden="1">'500MW'!$A$3:$K$47</definedName>
    <definedName name="_xlnm._FilterDatabase" localSheetId="0" hidden="1">Station!$A$3:$M$107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4" l="1"/>
  <c r="K47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K40" i="4"/>
  <c r="J40" i="4"/>
  <c r="J39" i="4"/>
  <c r="K39" i="4" s="1"/>
  <c r="J37" i="4"/>
  <c r="K37" i="4" s="1"/>
  <c r="J36" i="4"/>
  <c r="K36" i="4" s="1"/>
  <c r="J35" i="4"/>
  <c r="K35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K25" i="4"/>
  <c r="J25" i="4"/>
  <c r="J24" i="4"/>
  <c r="K24" i="4" s="1"/>
  <c r="J23" i="4"/>
  <c r="K23" i="4" s="1"/>
  <c r="J22" i="4"/>
  <c r="K22" i="4" s="1"/>
  <c r="J21" i="4"/>
  <c r="K21" i="4" s="1"/>
  <c r="K19" i="4"/>
  <c r="J19" i="4"/>
  <c r="J18" i="4"/>
  <c r="K18" i="4" s="1"/>
  <c r="J16" i="4"/>
  <c r="K16" i="4" s="1"/>
  <c r="J14" i="4"/>
  <c r="K14" i="4" s="1"/>
  <c r="K13" i="4"/>
  <c r="J13" i="4"/>
  <c r="J11" i="4"/>
  <c r="K11" i="4" s="1"/>
  <c r="J10" i="4"/>
  <c r="K10" i="4" s="1"/>
  <c r="J9" i="4"/>
  <c r="K9" i="4" s="1"/>
  <c r="J8" i="4"/>
  <c r="K8" i="4" s="1"/>
  <c r="J6" i="4"/>
  <c r="K6" i="4" s="1"/>
  <c r="J5" i="4"/>
  <c r="K5" i="4" s="1"/>
  <c r="J4" i="4"/>
  <c r="K4" i="4" s="1"/>
  <c r="J63" i="5"/>
  <c r="K63" i="5" s="1"/>
  <c r="K62" i="5"/>
  <c r="J62" i="5"/>
  <c r="J61" i="5"/>
  <c r="K61" i="5" s="1"/>
  <c r="J60" i="5"/>
  <c r="K60" i="5" s="1"/>
  <c r="J58" i="5"/>
  <c r="K58" i="5" s="1"/>
  <c r="J57" i="5"/>
  <c r="K57" i="5" s="1"/>
  <c r="K56" i="5"/>
  <c r="J56" i="5"/>
  <c r="J55" i="5"/>
  <c r="K55" i="5" s="1"/>
  <c r="J54" i="5"/>
  <c r="K54" i="5" s="1"/>
  <c r="K53" i="5"/>
  <c r="J53" i="5"/>
  <c r="J52" i="5"/>
  <c r="K52" i="5" s="1"/>
  <c r="J51" i="5"/>
  <c r="K51" i="5" s="1"/>
  <c r="K50" i="5"/>
  <c r="J50" i="5"/>
  <c r="J49" i="5"/>
  <c r="K49" i="5" s="1"/>
  <c r="J48" i="5"/>
  <c r="K48" i="5" s="1"/>
  <c r="K47" i="5"/>
  <c r="J47" i="5"/>
  <c r="J46" i="5"/>
  <c r="K46" i="5" s="1"/>
  <c r="J45" i="5"/>
  <c r="K45" i="5" s="1"/>
  <c r="K44" i="5"/>
  <c r="J44" i="5"/>
  <c r="J43" i="5"/>
  <c r="K43" i="5" s="1"/>
  <c r="J42" i="5"/>
  <c r="K42" i="5" s="1"/>
  <c r="K41" i="5"/>
  <c r="J41" i="5"/>
  <c r="J40" i="5"/>
  <c r="K40" i="5" s="1"/>
  <c r="J39" i="5"/>
  <c r="K39" i="5" s="1"/>
  <c r="K38" i="5"/>
  <c r="J38" i="5"/>
  <c r="J37" i="5"/>
  <c r="K37" i="5" s="1"/>
  <c r="J36" i="5"/>
  <c r="K36" i="5" s="1"/>
  <c r="K35" i="5"/>
  <c r="J35" i="5"/>
  <c r="J34" i="5"/>
  <c r="K34" i="5" s="1"/>
  <c r="J33" i="5"/>
  <c r="K33" i="5" s="1"/>
  <c r="K32" i="5"/>
  <c r="J32" i="5"/>
  <c r="J31" i="5"/>
  <c r="K31" i="5" s="1"/>
  <c r="K29" i="5"/>
  <c r="J29" i="5"/>
  <c r="J28" i="5"/>
  <c r="K28" i="5" s="1"/>
  <c r="K26" i="5"/>
  <c r="J26" i="5"/>
  <c r="J25" i="5"/>
  <c r="K25" i="5" s="1"/>
  <c r="J24" i="5"/>
  <c r="K24" i="5" s="1"/>
  <c r="K23" i="5"/>
  <c r="J23" i="5"/>
  <c r="J22" i="5"/>
  <c r="K22" i="5" s="1"/>
  <c r="J21" i="5"/>
  <c r="K21" i="5" s="1"/>
  <c r="K20" i="5"/>
  <c r="J20" i="5"/>
  <c r="J18" i="5"/>
  <c r="K18" i="5" s="1"/>
  <c r="J16" i="5"/>
  <c r="K16" i="5" s="1"/>
  <c r="J15" i="5"/>
  <c r="K15" i="5" s="1"/>
  <c r="K14" i="5"/>
  <c r="J14" i="5"/>
  <c r="J13" i="5"/>
  <c r="K13" i="5" s="1"/>
  <c r="J12" i="5"/>
  <c r="K12" i="5" s="1"/>
  <c r="K11" i="5"/>
  <c r="J11" i="5"/>
  <c r="J10" i="5"/>
  <c r="K10" i="5" s="1"/>
  <c r="K8" i="5"/>
  <c r="J8" i="5"/>
  <c r="J7" i="5"/>
  <c r="K5" i="5"/>
  <c r="J5" i="5"/>
  <c r="K4" i="5"/>
  <c r="J4" i="5"/>
  <c r="I64" i="5"/>
  <c r="I110" i="1" s="1"/>
  <c r="H64" i="5"/>
  <c r="I48" i="4"/>
  <c r="H48" i="4"/>
  <c r="I108" i="1"/>
  <c r="H108" i="1"/>
  <c r="L15" i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3" i="1"/>
  <c r="K93" i="1" s="1"/>
  <c r="J92" i="1"/>
  <c r="K92" i="1" s="1"/>
  <c r="J90" i="1"/>
  <c r="K90" i="1" s="1"/>
  <c r="J89" i="1"/>
  <c r="K89" i="1" s="1"/>
  <c r="J88" i="1"/>
  <c r="K88" i="1" s="1"/>
  <c r="J87" i="1"/>
  <c r="K87" i="1" s="1"/>
  <c r="H86" i="1"/>
  <c r="J86" i="1" s="1"/>
  <c r="K86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5" i="1"/>
  <c r="K55" i="1" s="1"/>
  <c r="J54" i="1"/>
  <c r="K54" i="1" s="1"/>
  <c r="J53" i="1"/>
  <c r="K53" i="1" s="1"/>
  <c r="J52" i="1"/>
  <c r="K52" i="1" s="1"/>
  <c r="J51" i="1"/>
  <c r="K51" i="1" s="1"/>
  <c r="J49" i="1"/>
  <c r="K49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39" i="1"/>
  <c r="K39" i="1" s="1"/>
  <c r="J38" i="1"/>
  <c r="K38" i="1" s="1"/>
  <c r="J36" i="1"/>
  <c r="K36" i="1" s="1"/>
  <c r="J35" i="1"/>
  <c r="K35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3" i="1"/>
  <c r="K23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H15" i="1"/>
  <c r="J15" i="1" s="1"/>
  <c r="K15" i="1" s="1"/>
  <c r="J14" i="1"/>
  <c r="K14" i="1" s="1"/>
  <c r="J12" i="1"/>
  <c r="K12" i="1" s="1"/>
  <c r="J10" i="1"/>
  <c r="K10" i="1" s="1"/>
  <c r="J9" i="1"/>
  <c r="K9" i="1" s="1"/>
  <c r="J7" i="1"/>
  <c r="K7" i="1" s="1"/>
  <c r="J6" i="1"/>
  <c r="K6" i="1" s="1"/>
  <c r="J5" i="1"/>
  <c r="K5" i="1" s="1"/>
  <c r="J4" i="1"/>
  <c r="K4" i="1" s="1"/>
  <c r="H110" i="1" l="1"/>
  <c r="H111" i="1" s="1"/>
  <c r="I111" i="1"/>
  <c r="J64" i="5"/>
  <c r="J48" i="4"/>
  <c r="K48" i="4" s="1"/>
  <c r="K7" i="5"/>
  <c r="J108" i="1"/>
  <c r="J110" i="1" l="1"/>
  <c r="J111" i="1" s="1"/>
  <c r="K64" i="5"/>
  <c r="K108" i="1"/>
</calcChain>
</file>

<file path=xl/sharedStrings.xml><?xml version="1.0" encoding="utf-8"?>
<sst xmlns="http://schemas.openxmlformats.org/spreadsheetml/2006/main" count="1257" uniqueCount="182">
  <si>
    <t>V'dr</t>
  </si>
  <si>
    <t>Trip No.</t>
  </si>
  <si>
    <t>Trip Dt.</t>
  </si>
  <si>
    <t>R R No</t>
  </si>
  <si>
    <t>R R Date</t>
  </si>
  <si>
    <t>SID'G</t>
  </si>
  <si>
    <t xml:space="preserve">TPS </t>
  </si>
  <si>
    <t>RR WT</t>
  </si>
  <si>
    <t>TPS WT</t>
  </si>
  <si>
    <t>TL</t>
  </si>
  <si>
    <t>%TL</t>
  </si>
  <si>
    <t>WCL</t>
  </si>
  <si>
    <t>012512001</t>
  </si>
  <si>
    <t>01.12.2025</t>
  </si>
  <si>
    <t>30.11.2025</t>
  </si>
  <si>
    <t>FWSM</t>
  </si>
  <si>
    <t>T001</t>
  </si>
  <si>
    <t>012512002</t>
  </si>
  <si>
    <t>03.12.2025</t>
  </si>
  <si>
    <t>02.12.2025</t>
  </si>
  <si>
    <t>DKSK</t>
  </si>
  <si>
    <t>012512003</t>
  </si>
  <si>
    <t>WANI</t>
  </si>
  <si>
    <t>MCL</t>
  </si>
  <si>
    <t>012512004</t>
  </si>
  <si>
    <t>MCGB</t>
  </si>
  <si>
    <t>T003</t>
  </si>
  <si>
    <t>MTPK</t>
  </si>
  <si>
    <t>012512005</t>
  </si>
  <si>
    <t>04.12.2025</t>
  </si>
  <si>
    <t>GGPP</t>
  </si>
  <si>
    <t>012512006</t>
  </si>
  <si>
    <t>29.11.2025</t>
  </si>
  <si>
    <t>SECL</t>
  </si>
  <si>
    <t>012512007</t>
  </si>
  <si>
    <t>BGCK</t>
  </si>
  <si>
    <t xml:space="preserve">14.11.2025 </t>
  </si>
  <si>
    <t>NCSN</t>
  </si>
  <si>
    <t>012512008</t>
  </si>
  <si>
    <t>012512009</t>
  </si>
  <si>
    <t>012512010</t>
  </si>
  <si>
    <t>05.12.2025</t>
  </si>
  <si>
    <t>012512011</t>
  </si>
  <si>
    <t>012512012</t>
  </si>
  <si>
    <t>012512013</t>
  </si>
  <si>
    <t>012512014</t>
  </si>
  <si>
    <t>06.12.2025</t>
  </si>
  <si>
    <t>012512015</t>
  </si>
  <si>
    <t>012512016</t>
  </si>
  <si>
    <t>012512017</t>
  </si>
  <si>
    <t>07.12.2025</t>
  </si>
  <si>
    <t>012512018</t>
  </si>
  <si>
    <t>GSG</t>
  </si>
  <si>
    <t>012512019</t>
  </si>
  <si>
    <t>GGS</t>
  </si>
  <si>
    <t>012512020</t>
  </si>
  <si>
    <t>08.12.2025</t>
  </si>
  <si>
    <t>012512021</t>
  </si>
  <si>
    <t>09.12.2025</t>
  </si>
  <si>
    <t>012512022</t>
  </si>
  <si>
    <t>CGM</t>
  </si>
  <si>
    <t>012512023</t>
  </si>
  <si>
    <t>012512024</t>
  </si>
  <si>
    <t>012512025</t>
  </si>
  <si>
    <t>012512026</t>
  </si>
  <si>
    <t>10.12.2025</t>
  </si>
  <si>
    <t>012512027</t>
  </si>
  <si>
    <t>012512028</t>
  </si>
  <si>
    <t>PCCM</t>
  </si>
  <si>
    <t>012512029</t>
  </si>
  <si>
    <t>012512030</t>
  </si>
  <si>
    <t>11.12.2025</t>
  </si>
  <si>
    <t>012512031</t>
  </si>
  <si>
    <t>012512034</t>
  </si>
  <si>
    <t>012512032</t>
  </si>
  <si>
    <t>012512035</t>
  </si>
  <si>
    <t>012512033</t>
  </si>
  <si>
    <t>012512036</t>
  </si>
  <si>
    <t>012512037</t>
  </si>
  <si>
    <t>12.12.2025</t>
  </si>
  <si>
    <t>012512038</t>
  </si>
  <si>
    <t>BGWK</t>
  </si>
  <si>
    <t>012512039</t>
  </si>
  <si>
    <t>012512040</t>
  </si>
  <si>
    <t>012512041</t>
  </si>
  <si>
    <t>012512042</t>
  </si>
  <si>
    <t>13.12.2025</t>
  </si>
  <si>
    <t>012512043</t>
  </si>
  <si>
    <t>012512044</t>
  </si>
  <si>
    <t>012512045</t>
  </si>
  <si>
    <t>012512046</t>
  </si>
  <si>
    <t>012512047</t>
  </si>
  <si>
    <t>15.12.2025</t>
  </si>
  <si>
    <t>14.12.2025</t>
  </si>
  <si>
    <t>012512048</t>
  </si>
  <si>
    <t>012512050</t>
  </si>
  <si>
    <t>16.12.2025</t>
  </si>
  <si>
    <t>012512051</t>
  </si>
  <si>
    <t>012512052</t>
  </si>
  <si>
    <t>012512049</t>
  </si>
  <si>
    <t>012512053</t>
  </si>
  <si>
    <t>012512054</t>
  </si>
  <si>
    <t>17.12.2025</t>
  </si>
  <si>
    <t>012512055</t>
  </si>
  <si>
    <t>012512056</t>
  </si>
  <si>
    <t>012501133</t>
  </si>
  <si>
    <t>25.01.2025</t>
  </si>
  <si>
    <t>23.01.2025</t>
  </si>
  <si>
    <t>012512059</t>
  </si>
  <si>
    <t>18.12.2025</t>
  </si>
  <si>
    <t>012512060</t>
  </si>
  <si>
    <t>012512061</t>
  </si>
  <si>
    <t>012512057</t>
  </si>
  <si>
    <t>012512062</t>
  </si>
  <si>
    <t>012512058</t>
  </si>
  <si>
    <t>012512063</t>
  </si>
  <si>
    <t>19.12.2025</t>
  </si>
  <si>
    <t>012512064</t>
  </si>
  <si>
    <t>012512065</t>
  </si>
  <si>
    <t>20.12.2025</t>
  </si>
  <si>
    <t>012512066</t>
  </si>
  <si>
    <t>012512067</t>
  </si>
  <si>
    <t>012512068</t>
  </si>
  <si>
    <t>012512069</t>
  </si>
  <si>
    <t>22.12.2025</t>
  </si>
  <si>
    <t>21.12.2025</t>
  </si>
  <si>
    <t>012512070</t>
  </si>
  <si>
    <t>23.12.2025</t>
  </si>
  <si>
    <t>012512071</t>
  </si>
  <si>
    <t>T002</t>
  </si>
  <si>
    <t>24.12.2025</t>
  </si>
  <si>
    <t>012512072</t>
  </si>
  <si>
    <t>012512073</t>
  </si>
  <si>
    <t>012512074</t>
  </si>
  <si>
    <t>012512075</t>
  </si>
  <si>
    <t>T007</t>
  </si>
  <si>
    <t>30.12.2025</t>
  </si>
  <si>
    <t>012512076</t>
  </si>
  <si>
    <t>25.12.2025</t>
  </si>
  <si>
    <t>27.12.2025</t>
  </si>
  <si>
    <t>012512077</t>
  </si>
  <si>
    <t>26.12.2025</t>
  </si>
  <si>
    <t>012512078</t>
  </si>
  <si>
    <t>012512079</t>
  </si>
  <si>
    <t>012512080</t>
  </si>
  <si>
    <t>012512083</t>
  </si>
  <si>
    <t>012512081</t>
  </si>
  <si>
    <t>28.12.2025</t>
  </si>
  <si>
    <t>012512084</t>
  </si>
  <si>
    <t>012512082</t>
  </si>
  <si>
    <t>012512085</t>
  </si>
  <si>
    <t>012512086</t>
  </si>
  <si>
    <t>29.12.2025</t>
  </si>
  <si>
    <t>012512088</t>
  </si>
  <si>
    <t>012512087</t>
  </si>
  <si>
    <t>31.12.2025</t>
  </si>
  <si>
    <t>Remark</t>
  </si>
  <si>
    <t xml:space="preserve">Rebooked RR </t>
  </si>
  <si>
    <t>One U/W BOXN EC 96165 TPS Wt pq MT ( TPS - pq = 3897.22  MT ) , This wagon is Transhipped with M/W BOXN WC 67583, 1st RR 161001469 / 13.11.2025 / NCSN , 2nd RR 162001678 / 14.11.2025 / MTPK</t>
  </si>
  <si>
    <t>U/W WC 39713 attached</t>
  </si>
  <si>
    <t>One U/W BOXN NC 39149,  63.95 MT (  3708.86- 63.95 = 3644.91 ), this wagon is transhipped with BOXN EC-27863 &amp; connected with Trip 012501133/ 25.01.2025  ,  RR 162000182/ 23.01.2025/ GGPP</t>
  </si>
  <si>
    <t>Supersession RR</t>
  </si>
  <si>
    <t>Wagon ECO 11139 received Empty having RR weight 1MT (3907.63-1=3907.63MT0</t>
  </si>
  <si>
    <t>Wagon SCR 93639 received Empty &amp; Not included in RR</t>
  </si>
  <si>
    <t>Station</t>
  </si>
  <si>
    <t>Stage</t>
  </si>
  <si>
    <t>660MW</t>
  </si>
  <si>
    <t>500MW</t>
  </si>
  <si>
    <t>Parameters</t>
  </si>
  <si>
    <t>Stg III</t>
  </si>
  <si>
    <t>Stg IV</t>
  </si>
  <si>
    <t>MOD</t>
  </si>
  <si>
    <t>Imp %</t>
  </si>
  <si>
    <t>Wash Coal %</t>
  </si>
  <si>
    <t xml:space="preserve">Wash Coal Landed Cost </t>
  </si>
  <si>
    <t>ARB GCV</t>
  </si>
  <si>
    <t xml:space="preserve">Bunker </t>
  </si>
  <si>
    <t xml:space="preserve">OVC </t>
  </si>
  <si>
    <t>Credit Note</t>
  </si>
  <si>
    <t xml:space="preserve">Deb Note </t>
  </si>
  <si>
    <t>-</t>
  </si>
  <si>
    <t>Landed Cost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</si>
</sst>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E+00"/>
  </numFmts>
  <fonts count="2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C00000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1"/>
      <color rgb="FFC00000"/>
      <name val="Times New Roman"/>
      <family val="1"/>
    </font>
    <font>
      <sz val="11"/>
      <color theme="3" tint="0.39997558519241921"/>
      <name val="Times New Roman"/>
      <family val="1"/>
    </font>
    <font>
      <b/>
      <sz val="12"/>
      <color theme="3" tint="0.39997558519241921"/>
      <name val="Times New Roman"/>
      <family val="1"/>
    </font>
    <font>
      <sz val="12"/>
      <color theme="3" tint="0.39997558519241921"/>
      <name val="Times New Roman"/>
      <family val="1"/>
    </font>
    <font>
      <b/>
      <sz val="11"/>
      <color theme="3" tint="0.39997558519241921"/>
      <name val="Times New Roman"/>
      <family val="1"/>
    </font>
    <font>
      <b/>
      <sz val="16"/>
      <color theme="1"/>
      <name val="Aptos Narrow"/>
      <family val="2"/>
      <scheme val="minor"/>
    </font>
    <font>
      <b/>
      <sz val="11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sz val="11"/>
      <color theme="5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sz val="11"/>
      <color theme="5" tint="-0.49998474074526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2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2" fillId="3" borderId="9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49" fontId="5" fillId="0" borderId="5" xfId="0" quotePrefix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2" fontId="13" fillId="3" borderId="6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11" fillId="3" borderId="7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2" fontId="13" fillId="3" borderId="7" xfId="0" applyNumberFormat="1" applyFont="1" applyFill="1" applyBorder="1" applyAlignment="1">
      <alignment horizontal="center" vertical="center"/>
    </xf>
    <xf numFmtId="4" fontId="11" fillId="3" borderId="7" xfId="0" applyNumberFormat="1" applyFont="1" applyFill="1" applyBorder="1" applyAlignment="1">
      <alignment horizontal="center" vertical="center"/>
    </xf>
    <xf numFmtId="2" fontId="12" fillId="3" borderId="7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17" fontId="18" fillId="0" borderId="0" xfId="0" applyNumberFormat="1" applyFont="1"/>
    <xf numFmtId="2" fontId="2" fillId="0" borderId="12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" fontId="22" fillId="2" borderId="11" xfId="0" applyNumberFormat="1" applyFont="1" applyFill="1" applyBorder="1" applyAlignment="1">
      <alignment horizontal="center" vertical="center"/>
    </xf>
    <xf numFmtId="2" fontId="20" fillId="2" borderId="11" xfId="0" applyNumberFormat="1" applyFont="1" applyFill="1" applyBorder="1" applyAlignment="1">
      <alignment horizontal="center" vertical="center"/>
    </xf>
    <xf numFmtId="0" fontId="23" fillId="0" borderId="0" xfId="0" applyFont="1"/>
    <xf numFmtId="164" fontId="0" fillId="0" borderId="0" xfId="0" applyNumberFormat="1"/>
    <xf numFmtId="0" fontId="24" fillId="0" borderId="0" xfId="0" applyFont="1"/>
    <xf numFmtId="0" fontId="18" fillId="0" borderId="0" xfId="0" applyFont="1"/>
    <xf numFmtId="2" fontId="24" fillId="0" borderId="0" xfId="0" applyNumberFormat="1" applyFont="1"/>
    <xf numFmtId="0" fontId="2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4" fontId="8" fillId="0" borderId="2" xfId="0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10" fontId="0" fillId="0" borderId="15" xfId="0" applyNumberFormat="1" applyBorder="1"/>
    <xf numFmtId="43" fontId="27" fillId="0" borderId="18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F638-3A5D-4004-AABE-C61515870852}">
  <dimension ref="A2:M111"/>
  <sheetViews>
    <sheetView topLeftCell="A65" workbookViewId="0">
      <selection activeCell="H78" sqref="H78"/>
    </sheetView>
  </sheetViews>
  <sheetFormatPr defaultRowHeight="15" x14ac:dyDescent="0.25"/>
  <cols>
    <col min="1" max="1" width="6.140625" bestFit="1" customWidth="1"/>
    <col min="2" max="5" width="11.28515625" bestFit="1" customWidth="1"/>
    <col min="6" max="6" width="7.85546875" bestFit="1" customWidth="1"/>
    <col min="7" max="7" width="5.85546875" bestFit="1" customWidth="1"/>
    <col min="8" max="9" width="16.5703125" customWidth="1"/>
    <col min="10" max="10" width="14.7109375" customWidth="1"/>
    <col min="11" max="11" width="11" bestFit="1" customWidth="1"/>
    <col min="12" max="12" width="19" customWidth="1"/>
  </cols>
  <sheetData>
    <row r="2" spans="1:13" ht="21.75" thickBot="1" x14ac:dyDescent="0.4">
      <c r="E2" s="98">
        <v>45992</v>
      </c>
      <c r="F2" s="98" t="s">
        <v>164</v>
      </c>
    </row>
    <row r="3" spans="1:13" ht="15.75" x14ac:dyDescent="0.25">
      <c r="A3" s="1" t="s">
        <v>0</v>
      </c>
      <c r="B3" s="2" t="s">
        <v>1</v>
      </c>
      <c r="C3" s="3" t="s">
        <v>2</v>
      </c>
      <c r="D3" s="4" t="s">
        <v>3</v>
      </c>
      <c r="E3" s="1" t="s">
        <v>4</v>
      </c>
      <c r="F3" s="4" t="s">
        <v>5</v>
      </c>
      <c r="G3" s="5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4" t="s">
        <v>156</v>
      </c>
      <c r="M3" s="99" t="s">
        <v>165</v>
      </c>
    </row>
    <row r="4" spans="1:13" ht="15.75" x14ac:dyDescent="0.25">
      <c r="A4" s="8" t="s">
        <v>11</v>
      </c>
      <c r="B4" s="9" t="s">
        <v>12</v>
      </c>
      <c r="C4" s="10" t="s">
        <v>13</v>
      </c>
      <c r="D4" s="11">
        <v>451000016</v>
      </c>
      <c r="E4" s="12" t="s">
        <v>14</v>
      </c>
      <c r="F4" s="11" t="s">
        <v>15</v>
      </c>
      <c r="G4" s="12" t="s">
        <v>16</v>
      </c>
      <c r="H4" s="11">
        <v>3707.67</v>
      </c>
      <c r="I4" s="11">
        <v>3678.02</v>
      </c>
      <c r="J4" s="13">
        <f>+H4-I4</f>
        <v>29.650000000000091</v>
      </c>
      <c r="K4" s="6">
        <f>+J4/H4%</f>
        <v>0.79969360811507195</v>
      </c>
      <c r="L4" s="85"/>
      <c r="M4">
        <v>500</v>
      </c>
    </row>
    <row r="5" spans="1:13" ht="15.75" x14ac:dyDescent="0.25">
      <c r="A5" s="8" t="s">
        <v>11</v>
      </c>
      <c r="B5" s="9" t="s">
        <v>17</v>
      </c>
      <c r="C5" s="10" t="s">
        <v>18</v>
      </c>
      <c r="D5" s="11">
        <v>162004701</v>
      </c>
      <c r="E5" s="12" t="s">
        <v>19</v>
      </c>
      <c r="F5" s="11" t="s">
        <v>20</v>
      </c>
      <c r="G5" s="12" t="s">
        <v>16</v>
      </c>
      <c r="H5" s="11">
        <v>3943.31</v>
      </c>
      <c r="I5" s="11">
        <v>4024.33</v>
      </c>
      <c r="J5" s="13">
        <f t="shared" ref="J5:J68" si="0">+H5-I5</f>
        <v>-81.019999999999982</v>
      </c>
      <c r="K5" s="6">
        <f t="shared" ref="K5:K68" si="1">+J5/H5%</f>
        <v>-2.0546190890394107</v>
      </c>
      <c r="L5" s="85"/>
      <c r="M5">
        <v>500</v>
      </c>
    </row>
    <row r="6" spans="1:13" ht="16.5" thickBot="1" x14ac:dyDescent="0.3">
      <c r="A6" s="8" t="s">
        <v>11</v>
      </c>
      <c r="B6" s="9" t="s">
        <v>21</v>
      </c>
      <c r="C6" s="10" t="s">
        <v>18</v>
      </c>
      <c r="D6" s="11">
        <v>151000300</v>
      </c>
      <c r="E6" s="12" t="s">
        <v>19</v>
      </c>
      <c r="F6" s="11" t="s">
        <v>22</v>
      </c>
      <c r="G6" s="12" t="s">
        <v>16</v>
      </c>
      <c r="H6" s="11">
        <v>3853.44</v>
      </c>
      <c r="I6" s="11">
        <v>3805.77</v>
      </c>
      <c r="J6" s="13">
        <f t="shared" si="0"/>
        <v>47.670000000000073</v>
      </c>
      <c r="K6" s="6">
        <f t="shared" si="1"/>
        <v>1.2370764823119103</v>
      </c>
      <c r="L6" s="85"/>
      <c r="M6">
        <v>660</v>
      </c>
    </row>
    <row r="7" spans="1:13" ht="15.75" x14ac:dyDescent="0.25">
      <c r="A7" s="14" t="s">
        <v>23</v>
      </c>
      <c r="B7" s="15" t="s">
        <v>24</v>
      </c>
      <c r="C7" s="16" t="s">
        <v>18</v>
      </c>
      <c r="D7" s="17">
        <v>162001066</v>
      </c>
      <c r="E7" s="14" t="s">
        <v>14</v>
      </c>
      <c r="F7" s="17" t="s">
        <v>25</v>
      </c>
      <c r="G7" s="14" t="s">
        <v>26</v>
      </c>
      <c r="H7" s="18">
        <v>4196.22</v>
      </c>
      <c r="I7" s="19">
        <v>4210.7700000000004</v>
      </c>
      <c r="J7" s="20">
        <f t="shared" si="0"/>
        <v>-14.550000000000182</v>
      </c>
      <c r="K7" s="21">
        <f t="shared" si="1"/>
        <v>-0.34674063800277821</v>
      </c>
      <c r="L7" s="86"/>
      <c r="M7">
        <v>660</v>
      </c>
    </row>
    <row r="8" spans="1:13" ht="16.5" thickBot="1" x14ac:dyDescent="0.3">
      <c r="A8" s="22"/>
      <c r="B8" s="23"/>
      <c r="C8" s="24"/>
      <c r="D8" s="25">
        <v>162001698</v>
      </c>
      <c r="E8" s="26" t="s">
        <v>19</v>
      </c>
      <c r="F8" s="25" t="s">
        <v>27</v>
      </c>
      <c r="G8" s="26" t="s">
        <v>16</v>
      </c>
      <c r="H8" s="27"/>
      <c r="I8" s="28"/>
      <c r="J8" s="29"/>
      <c r="K8" s="30"/>
      <c r="L8" s="87" t="s">
        <v>157</v>
      </c>
      <c r="M8">
        <v>660</v>
      </c>
    </row>
    <row r="9" spans="1:13" ht="16.5" thickBot="1" x14ac:dyDescent="0.3">
      <c r="A9" s="8" t="s">
        <v>11</v>
      </c>
      <c r="B9" s="9" t="s">
        <v>28</v>
      </c>
      <c r="C9" s="10" t="s">
        <v>29</v>
      </c>
      <c r="D9" s="11">
        <v>162000615</v>
      </c>
      <c r="E9" s="12" t="s">
        <v>19</v>
      </c>
      <c r="F9" s="11" t="s">
        <v>30</v>
      </c>
      <c r="G9" s="12" t="s">
        <v>16</v>
      </c>
      <c r="H9" s="11">
        <v>3858.85</v>
      </c>
      <c r="I9" s="11">
        <v>3615.16</v>
      </c>
      <c r="J9" s="13">
        <f t="shared" si="0"/>
        <v>243.69000000000005</v>
      </c>
      <c r="K9" s="6">
        <f t="shared" si="1"/>
        <v>6.3150938751182366</v>
      </c>
      <c r="L9" s="85"/>
      <c r="M9">
        <v>660</v>
      </c>
    </row>
    <row r="10" spans="1:13" ht="15.75" x14ac:dyDescent="0.25">
      <c r="A10" s="14" t="s">
        <v>23</v>
      </c>
      <c r="B10" s="15" t="s">
        <v>31</v>
      </c>
      <c r="C10" s="16" t="s">
        <v>29</v>
      </c>
      <c r="D10" s="17">
        <v>162001064</v>
      </c>
      <c r="E10" s="14" t="s">
        <v>32</v>
      </c>
      <c r="F10" s="17" t="s">
        <v>25</v>
      </c>
      <c r="G10" s="14" t="s">
        <v>26</v>
      </c>
      <c r="H10" s="18">
        <v>3376.68</v>
      </c>
      <c r="I10" s="19">
        <v>3370.83</v>
      </c>
      <c r="J10" s="20">
        <f t="shared" si="0"/>
        <v>5.8499999999999091</v>
      </c>
      <c r="K10" s="21">
        <f t="shared" si="1"/>
        <v>0.17324709477948486</v>
      </c>
      <c r="L10" s="88"/>
      <c r="M10">
        <v>500</v>
      </c>
    </row>
    <row r="11" spans="1:13" ht="16.5" thickBot="1" x14ac:dyDescent="0.3">
      <c r="A11" s="22"/>
      <c r="B11" s="23"/>
      <c r="C11" s="24"/>
      <c r="D11" s="25">
        <v>162001697</v>
      </c>
      <c r="E11" s="26" t="s">
        <v>13</v>
      </c>
      <c r="F11" s="25" t="s">
        <v>27</v>
      </c>
      <c r="G11" s="26" t="s">
        <v>16</v>
      </c>
      <c r="H11" s="27"/>
      <c r="I11" s="28"/>
      <c r="J11" s="29"/>
      <c r="K11" s="30"/>
      <c r="L11" s="87" t="s">
        <v>157</v>
      </c>
      <c r="M11">
        <v>500</v>
      </c>
    </row>
    <row r="12" spans="1:13" ht="15.75" x14ac:dyDescent="0.25">
      <c r="A12" s="31" t="s">
        <v>33</v>
      </c>
      <c r="B12" s="32" t="s">
        <v>34</v>
      </c>
      <c r="C12" s="33" t="s">
        <v>29</v>
      </c>
      <c r="D12" s="34">
        <v>161002834</v>
      </c>
      <c r="E12" s="31" t="s">
        <v>13</v>
      </c>
      <c r="F12" s="34" t="s">
        <v>35</v>
      </c>
      <c r="G12" s="31" t="s">
        <v>26</v>
      </c>
      <c r="H12" s="35">
        <v>4175.05</v>
      </c>
      <c r="I12" s="36">
        <v>3897.22</v>
      </c>
      <c r="J12" s="37">
        <f t="shared" si="0"/>
        <v>277.83000000000038</v>
      </c>
      <c r="K12" s="38">
        <f t="shared" si="1"/>
        <v>6.6545310834600873</v>
      </c>
      <c r="L12" s="89" t="s">
        <v>158</v>
      </c>
      <c r="M12">
        <v>660</v>
      </c>
    </row>
    <row r="13" spans="1:13" ht="15.75" x14ac:dyDescent="0.25">
      <c r="A13" s="39"/>
      <c r="B13" s="40"/>
      <c r="C13" s="41"/>
      <c r="D13" s="42">
        <v>162001699</v>
      </c>
      <c r="E13" s="39" t="s">
        <v>18</v>
      </c>
      <c r="F13" s="42" t="s">
        <v>27</v>
      </c>
      <c r="G13" s="39" t="s">
        <v>16</v>
      </c>
      <c r="H13" s="43"/>
      <c r="I13" s="44"/>
      <c r="J13" s="45"/>
      <c r="K13" s="46"/>
      <c r="L13" s="90" t="s">
        <v>157</v>
      </c>
      <c r="M13">
        <v>660</v>
      </c>
    </row>
    <row r="14" spans="1:13" ht="16.5" thickBot="1" x14ac:dyDescent="0.3">
      <c r="A14" s="47"/>
      <c r="B14" s="48"/>
      <c r="C14" s="49"/>
      <c r="D14" s="50">
        <v>162001678</v>
      </c>
      <c r="E14" s="47" t="s">
        <v>36</v>
      </c>
      <c r="F14" s="50" t="s">
        <v>37</v>
      </c>
      <c r="G14" s="47" t="s">
        <v>26</v>
      </c>
      <c r="H14" s="51">
        <v>71</v>
      </c>
      <c r="I14" s="52">
        <v>66.25</v>
      </c>
      <c r="J14" s="53">
        <f t="shared" si="0"/>
        <v>4.75</v>
      </c>
      <c r="K14" s="54">
        <f t="shared" si="1"/>
        <v>6.6901408450704229</v>
      </c>
      <c r="L14" s="91"/>
      <c r="M14">
        <v>660</v>
      </c>
    </row>
    <row r="15" spans="1:13" ht="15.75" x14ac:dyDescent="0.25">
      <c r="A15" s="8" t="s">
        <v>11</v>
      </c>
      <c r="B15" s="55" t="s">
        <v>38</v>
      </c>
      <c r="C15" s="10" t="s">
        <v>29</v>
      </c>
      <c r="D15" s="56">
        <v>451000017</v>
      </c>
      <c r="E15" s="8" t="s">
        <v>29</v>
      </c>
      <c r="F15" s="56" t="s">
        <v>15</v>
      </c>
      <c r="G15" s="8" t="s">
        <v>16</v>
      </c>
      <c r="H15" s="57">
        <f>3390.2+670</f>
        <v>4060.2</v>
      </c>
      <c r="I15" s="56">
        <v>4053.95</v>
      </c>
      <c r="J15" s="58">
        <f t="shared" si="0"/>
        <v>6.25</v>
      </c>
      <c r="K15" s="59">
        <f t="shared" si="1"/>
        <v>0.15393330377813902</v>
      </c>
      <c r="L15" s="57">
        <f>4060.2-3390.2</f>
        <v>670</v>
      </c>
      <c r="M15">
        <v>500</v>
      </c>
    </row>
    <row r="16" spans="1:13" ht="15.75" x14ac:dyDescent="0.25">
      <c r="A16" s="8" t="s">
        <v>11</v>
      </c>
      <c r="B16" s="9" t="s">
        <v>39</v>
      </c>
      <c r="C16" s="10" t="s">
        <v>29</v>
      </c>
      <c r="D16" s="11">
        <v>162004700</v>
      </c>
      <c r="E16" s="12" t="s">
        <v>19</v>
      </c>
      <c r="F16" s="11" t="s">
        <v>20</v>
      </c>
      <c r="G16" s="12" t="s">
        <v>16</v>
      </c>
      <c r="H16" s="11">
        <v>4015.31</v>
      </c>
      <c r="I16" s="11">
        <v>4100.42</v>
      </c>
      <c r="J16" s="13">
        <f t="shared" si="0"/>
        <v>-85.110000000000127</v>
      </c>
      <c r="K16" s="6">
        <f t="shared" si="1"/>
        <v>-2.1196370890416958</v>
      </c>
      <c r="L16" s="85"/>
      <c r="M16">
        <v>660</v>
      </c>
    </row>
    <row r="17" spans="1:13" ht="15.75" x14ac:dyDescent="0.25">
      <c r="A17" s="8" t="s">
        <v>11</v>
      </c>
      <c r="B17" s="9" t="s">
        <v>40</v>
      </c>
      <c r="C17" s="10" t="s">
        <v>41</v>
      </c>
      <c r="D17" s="11">
        <v>151000301</v>
      </c>
      <c r="E17" s="12" t="s">
        <v>18</v>
      </c>
      <c r="F17" s="11" t="s">
        <v>22</v>
      </c>
      <c r="G17" s="12" t="s">
        <v>16</v>
      </c>
      <c r="H17" s="11">
        <v>3899.83</v>
      </c>
      <c r="I17" s="11">
        <v>3883.35</v>
      </c>
      <c r="J17" s="13">
        <f t="shared" si="0"/>
        <v>16.480000000000018</v>
      </c>
      <c r="K17" s="6">
        <f t="shared" si="1"/>
        <v>0.42258252282791858</v>
      </c>
      <c r="L17" s="85"/>
      <c r="M17">
        <v>660</v>
      </c>
    </row>
    <row r="18" spans="1:13" ht="15.75" x14ac:dyDescent="0.25">
      <c r="A18" s="8" t="s">
        <v>11</v>
      </c>
      <c r="B18" s="9" t="s">
        <v>42</v>
      </c>
      <c r="C18" s="10" t="s">
        <v>41</v>
      </c>
      <c r="D18" s="11">
        <v>162004706</v>
      </c>
      <c r="E18" s="12" t="s">
        <v>18</v>
      </c>
      <c r="F18" s="11" t="s">
        <v>20</v>
      </c>
      <c r="G18" s="12" t="s">
        <v>16</v>
      </c>
      <c r="H18" s="11">
        <v>3995.06</v>
      </c>
      <c r="I18" s="11">
        <v>3962.77</v>
      </c>
      <c r="J18" s="13">
        <f t="shared" si="0"/>
        <v>32.289999999999964</v>
      </c>
      <c r="K18" s="6">
        <f t="shared" si="1"/>
        <v>0.80824818651033936</v>
      </c>
      <c r="L18" s="85"/>
      <c r="M18">
        <v>660</v>
      </c>
    </row>
    <row r="19" spans="1:13" ht="15.75" x14ac:dyDescent="0.25">
      <c r="A19" s="8" t="s">
        <v>11</v>
      </c>
      <c r="B19" s="9" t="s">
        <v>43</v>
      </c>
      <c r="C19" s="10" t="s">
        <v>41</v>
      </c>
      <c r="D19" s="11">
        <v>161005056</v>
      </c>
      <c r="E19" s="12" t="s">
        <v>29</v>
      </c>
      <c r="F19" s="11" t="s">
        <v>22</v>
      </c>
      <c r="G19" s="12" t="s">
        <v>16</v>
      </c>
      <c r="H19" s="11">
        <v>3928.22</v>
      </c>
      <c r="I19" s="11">
        <v>3853.11</v>
      </c>
      <c r="J19" s="13">
        <f t="shared" si="0"/>
        <v>75.109999999999673</v>
      </c>
      <c r="K19" s="6">
        <f t="shared" si="1"/>
        <v>1.9120619517236732</v>
      </c>
      <c r="L19" s="85"/>
      <c r="M19">
        <v>660</v>
      </c>
    </row>
    <row r="20" spans="1:13" ht="16.5" thickBot="1" x14ac:dyDescent="0.3">
      <c r="A20" s="8" t="s">
        <v>11</v>
      </c>
      <c r="B20" s="9" t="s">
        <v>44</v>
      </c>
      <c r="C20" s="10" t="s">
        <v>41</v>
      </c>
      <c r="D20" s="11">
        <v>162004711</v>
      </c>
      <c r="E20" s="12" t="s">
        <v>29</v>
      </c>
      <c r="F20" s="11" t="s">
        <v>20</v>
      </c>
      <c r="G20" s="12" t="s">
        <v>16</v>
      </c>
      <c r="H20" s="11">
        <v>3896.87</v>
      </c>
      <c r="I20" s="11">
        <v>3884.58</v>
      </c>
      <c r="J20" s="13">
        <f t="shared" si="0"/>
        <v>12.289999999999964</v>
      </c>
      <c r="K20" s="6">
        <f t="shared" si="1"/>
        <v>0.3153813188533352</v>
      </c>
      <c r="L20" s="85"/>
      <c r="M20">
        <v>660</v>
      </c>
    </row>
    <row r="21" spans="1:13" ht="15.75" x14ac:dyDescent="0.25">
      <c r="A21" s="14" t="s">
        <v>33</v>
      </c>
      <c r="B21" s="15" t="s">
        <v>45</v>
      </c>
      <c r="C21" s="16" t="s">
        <v>46</v>
      </c>
      <c r="D21" s="17">
        <v>161002833</v>
      </c>
      <c r="E21" s="14" t="s">
        <v>14</v>
      </c>
      <c r="F21" s="17" t="s">
        <v>35</v>
      </c>
      <c r="G21" s="14" t="s">
        <v>26</v>
      </c>
      <c r="H21" s="18">
        <v>4104.8999999999996</v>
      </c>
      <c r="I21" s="19">
        <v>3897.07</v>
      </c>
      <c r="J21" s="20">
        <f t="shared" si="0"/>
        <v>207.82999999999947</v>
      </c>
      <c r="K21" s="21">
        <f t="shared" si="1"/>
        <v>5.0629735194523491</v>
      </c>
      <c r="L21" s="86"/>
      <c r="M21">
        <v>660</v>
      </c>
    </row>
    <row r="22" spans="1:13" ht="16.5" thickBot="1" x14ac:dyDescent="0.3">
      <c r="A22" s="22"/>
      <c r="B22" s="23"/>
      <c r="C22" s="24"/>
      <c r="D22" s="25">
        <v>162001700</v>
      </c>
      <c r="E22" s="26" t="s">
        <v>18</v>
      </c>
      <c r="F22" s="25" t="s">
        <v>27</v>
      </c>
      <c r="G22" s="26" t="s">
        <v>16</v>
      </c>
      <c r="H22" s="27"/>
      <c r="I22" s="28"/>
      <c r="J22" s="29"/>
      <c r="K22" s="30"/>
      <c r="L22" s="87" t="s">
        <v>157</v>
      </c>
      <c r="M22">
        <v>660</v>
      </c>
    </row>
    <row r="23" spans="1:13" s="112" customFormat="1" ht="15.75" x14ac:dyDescent="0.25">
      <c r="A23" s="60" t="s">
        <v>33</v>
      </c>
      <c r="B23" s="61" t="s">
        <v>47</v>
      </c>
      <c r="C23" s="62" t="s">
        <v>46</v>
      </c>
      <c r="D23" s="63">
        <v>161002832</v>
      </c>
      <c r="E23" s="60" t="s">
        <v>14</v>
      </c>
      <c r="F23" s="63" t="s">
        <v>35</v>
      </c>
      <c r="G23" s="60" t="s">
        <v>26</v>
      </c>
      <c r="H23" s="64">
        <v>3945.95</v>
      </c>
      <c r="I23" s="65">
        <v>3732.58</v>
      </c>
      <c r="J23" s="65">
        <f t="shared" si="0"/>
        <v>213.36999999999989</v>
      </c>
      <c r="K23" s="66">
        <f t="shared" si="1"/>
        <v>5.4073163623462008</v>
      </c>
      <c r="L23" s="92" t="s">
        <v>159</v>
      </c>
      <c r="M23" s="112">
        <v>660</v>
      </c>
    </row>
    <row r="24" spans="1:13" s="112" customFormat="1" ht="16.5" thickBot="1" x14ac:dyDescent="0.3">
      <c r="A24" s="67"/>
      <c r="B24" s="68"/>
      <c r="C24" s="69"/>
      <c r="D24" s="70">
        <v>162001701</v>
      </c>
      <c r="E24" s="71" t="s">
        <v>29</v>
      </c>
      <c r="F24" s="70" t="s">
        <v>27</v>
      </c>
      <c r="G24" s="71" t="s">
        <v>16</v>
      </c>
      <c r="H24" s="72"/>
      <c r="I24" s="73"/>
      <c r="J24" s="73"/>
      <c r="K24" s="74"/>
      <c r="L24" s="97" t="s">
        <v>157</v>
      </c>
      <c r="M24" s="112">
        <v>660</v>
      </c>
    </row>
    <row r="25" spans="1:13" ht="15.75" x14ac:dyDescent="0.25">
      <c r="A25" s="8" t="s">
        <v>11</v>
      </c>
      <c r="B25" s="9" t="s">
        <v>48</v>
      </c>
      <c r="C25" s="10" t="s">
        <v>46</v>
      </c>
      <c r="D25" s="11">
        <v>162004715</v>
      </c>
      <c r="E25" s="12" t="s">
        <v>41</v>
      </c>
      <c r="F25" s="11" t="s">
        <v>20</v>
      </c>
      <c r="G25" s="12" t="s">
        <v>16</v>
      </c>
      <c r="H25" s="11">
        <v>4040.85</v>
      </c>
      <c r="I25" s="11">
        <v>4023.27</v>
      </c>
      <c r="J25" s="13">
        <f t="shared" si="0"/>
        <v>17.579999999999927</v>
      </c>
      <c r="K25" s="6">
        <f t="shared" si="1"/>
        <v>0.43505698058576608</v>
      </c>
      <c r="L25" s="85"/>
      <c r="M25">
        <v>660</v>
      </c>
    </row>
    <row r="26" spans="1:13" ht="15.75" x14ac:dyDescent="0.25">
      <c r="A26" s="8" t="s">
        <v>11</v>
      </c>
      <c r="B26" s="9" t="s">
        <v>49</v>
      </c>
      <c r="C26" s="10" t="s">
        <v>50</v>
      </c>
      <c r="D26" s="11">
        <v>162004717</v>
      </c>
      <c r="E26" s="12" t="s">
        <v>46</v>
      </c>
      <c r="F26" s="11" t="s">
        <v>20</v>
      </c>
      <c r="G26" s="12" t="s">
        <v>16</v>
      </c>
      <c r="H26" s="11">
        <v>3959.42</v>
      </c>
      <c r="I26" s="11">
        <v>3913.99</v>
      </c>
      <c r="J26" s="13">
        <f t="shared" si="0"/>
        <v>45.430000000000291</v>
      </c>
      <c r="K26" s="6">
        <f t="shared" si="1"/>
        <v>1.1473902743331168</v>
      </c>
      <c r="L26" s="85"/>
      <c r="M26">
        <v>660</v>
      </c>
    </row>
    <row r="27" spans="1:13" ht="15.75" x14ac:dyDescent="0.25">
      <c r="A27" s="8" t="s">
        <v>11</v>
      </c>
      <c r="B27" s="9" t="s">
        <v>51</v>
      </c>
      <c r="C27" s="10" t="s">
        <v>50</v>
      </c>
      <c r="D27" s="11">
        <v>161016562</v>
      </c>
      <c r="E27" s="12" t="s">
        <v>46</v>
      </c>
      <c r="F27" s="11" t="s">
        <v>52</v>
      </c>
      <c r="G27" s="12" t="s">
        <v>16</v>
      </c>
      <c r="H27" s="11">
        <v>3951.06</v>
      </c>
      <c r="I27" s="11">
        <v>3650.98</v>
      </c>
      <c r="J27" s="13">
        <f t="shared" si="0"/>
        <v>300.07999999999993</v>
      </c>
      <c r="K27" s="6">
        <f t="shared" si="1"/>
        <v>7.5949238938411456</v>
      </c>
      <c r="L27" s="85"/>
      <c r="M27">
        <v>660</v>
      </c>
    </row>
    <row r="28" spans="1:13" ht="15.75" x14ac:dyDescent="0.25">
      <c r="A28" s="8" t="s">
        <v>11</v>
      </c>
      <c r="B28" s="9" t="s">
        <v>53</v>
      </c>
      <c r="C28" s="10" t="s">
        <v>50</v>
      </c>
      <c r="D28" s="11">
        <v>151000216</v>
      </c>
      <c r="E28" s="12" t="s">
        <v>46</v>
      </c>
      <c r="F28" s="11" t="s">
        <v>54</v>
      </c>
      <c r="G28" s="12" t="s">
        <v>16</v>
      </c>
      <c r="H28" s="11">
        <v>4163.8</v>
      </c>
      <c r="I28" s="11">
        <v>4219.3599999999997</v>
      </c>
      <c r="J28" s="13">
        <f t="shared" si="0"/>
        <v>-55.559999999999491</v>
      </c>
      <c r="K28" s="6">
        <f t="shared" si="1"/>
        <v>-1.3343580383303588</v>
      </c>
      <c r="L28" s="85"/>
      <c r="M28">
        <v>660</v>
      </c>
    </row>
    <row r="29" spans="1:13" ht="15.75" x14ac:dyDescent="0.25">
      <c r="A29" s="8" t="s">
        <v>11</v>
      </c>
      <c r="B29" s="9" t="s">
        <v>55</v>
      </c>
      <c r="C29" s="10" t="s">
        <v>56</v>
      </c>
      <c r="D29" s="11">
        <v>142000266</v>
      </c>
      <c r="E29" s="12" t="s">
        <v>50</v>
      </c>
      <c r="F29" s="11" t="s">
        <v>20</v>
      </c>
      <c r="G29" s="12" t="s">
        <v>16</v>
      </c>
      <c r="H29" s="11">
        <v>3915.96</v>
      </c>
      <c r="I29" s="11">
        <v>3959.41</v>
      </c>
      <c r="J29" s="13">
        <f t="shared" si="0"/>
        <v>-43.449999999999818</v>
      </c>
      <c r="K29" s="6">
        <f t="shared" si="1"/>
        <v>-1.1095618954228292</v>
      </c>
      <c r="L29" s="85"/>
      <c r="M29">
        <v>500</v>
      </c>
    </row>
    <row r="30" spans="1:13" ht="15.75" x14ac:dyDescent="0.25">
      <c r="A30" s="8" t="s">
        <v>11</v>
      </c>
      <c r="B30" s="9" t="s">
        <v>57</v>
      </c>
      <c r="C30" s="10" t="s">
        <v>58</v>
      </c>
      <c r="D30" s="11">
        <v>142000267</v>
      </c>
      <c r="E30" s="12" t="s">
        <v>50</v>
      </c>
      <c r="F30" s="11" t="s">
        <v>20</v>
      </c>
      <c r="G30" s="12" t="s">
        <v>16</v>
      </c>
      <c r="H30" s="11">
        <v>3936.07</v>
      </c>
      <c r="I30" s="11">
        <v>3950.6</v>
      </c>
      <c r="J30" s="13">
        <f t="shared" si="0"/>
        <v>-14.529999999999745</v>
      </c>
      <c r="K30" s="6">
        <f t="shared" si="1"/>
        <v>-0.36914993889843789</v>
      </c>
      <c r="L30" s="85"/>
      <c r="M30">
        <v>500</v>
      </c>
    </row>
    <row r="31" spans="1:13" ht="15.75" x14ac:dyDescent="0.25">
      <c r="A31" s="8" t="s">
        <v>11</v>
      </c>
      <c r="B31" s="9" t="s">
        <v>59</v>
      </c>
      <c r="C31" s="10" t="s">
        <v>58</v>
      </c>
      <c r="D31" s="11">
        <v>151001022</v>
      </c>
      <c r="E31" s="12" t="s">
        <v>56</v>
      </c>
      <c r="F31" s="11" t="s">
        <v>60</v>
      </c>
      <c r="G31" s="12" t="s">
        <v>16</v>
      </c>
      <c r="H31" s="11">
        <v>3669.01</v>
      </c>
      <c r="I31" s="11">
        <v>3521.5</v>
      </c>
      <c r="J31" s="13">
        <f t="shared" si="0"/>
        <v>147.51000000000022</v>
      </c>
      <c r="K31" s="6">
        <f t="shared" si="1"/>
        <v>4.0204305793661019</v>
      </c>
      <c r="L31" s="85"/>
      <c r="M31">
        <v>660</v>
      </c>
    </row>
    <row r="32" spans="1:13" ht="16.5" thickBot="1" x14ac:dyDescent="0.3">
      <c r="A32" s="8" t="s">
        <v>11</v>
      </c>
      <c r="B32" s="9" t="s">
        <v>61</v>
      </c>
      <c r="C32" s="10" t="s">
        <v>58</v>
      </c>
      <c r="D32" s="11">
        <v>162000620</v>
      </c>
      <c r="E32" s="12" t="s">
        <v>56</v>
      </c>
      <c r="F32" s="11" t="s">
        <v>30</v>
      </c>
      <c r="G32" s="12" t="s">
        <v>16</v>
      </c>
      <c r="H32" s="11">
        <v>3760.25</v>
      </c>
      <c r="I32" s="11">
        <v>3518.2</v>
      </c>
      <c r="J32" s="13">
        <f t="shared" si="0"/>
        <v>242.05000000000018</v>
      </c>
      <c r="K32" s="6">
        <f t="shared" si="1"/>
        <v>6.4370720031912825</v>
      </c>
      <c r="L32" s="85"/>
      <c r="M32">
        <v>660</v>
      </c>
    </row>
    <row r="33" spans="1:13" ht="15.75" x14ac:dyDescent="0.25">
      <c r="A33" s="14" t="s">
        <v>33</v>
      </c>
      <c r="B33" s="15" t="s">
        <v>62</v>
      </c>
      <c r="C33" s="16" t="s">
        <v>58</v>
      </c>
      <c r="D33" s="17">
        <v>161002836</v>
      </c>
      <c r="E33" s="14" t="s">
        <v>18</v>
      </c>
      <c r="F33" s="17" t="s">
        <v>35</v>
      </c>
      <c r="G33" s="14" t="s">
        <v>26</v>
      </c>
      <c r="H33" s="18">
        <v>4125.3</v>
      </c>
      <c r="I33" s="19">
        <v>3743.3</v>
      </c>
      <c r="J33" s="20">
        <f t="shared" si="0"/>
        <v>382</v>
      </c>
      <c r="K33" s="21">
        <f t="shared" si="1"/>
        <v>9.2599326109616271</v>
      </c>
      <c r="L33" s="86"/>
      <c r="M33">
        <v>660</v>
      </c>
    </row>
    <row r="34" spans="1:13" ht="16.5" thickBot="1" x14ac:dyDescent="0.3">
      <c r="A34" s="22"/>
      <c r="B34" s="23"/>
      <c r="C34" s="24"/>
      <c r="D34" s="25">
        <v>162001704</v>
      </c>
      <c r="E34" s="26" t="s">
        <v>50</v>
      </c>
      <c r="F34" s="25" t="s">
        <v>27</v>
      </c>
      <c r="G34" s="26" t="s">
        <v>16</v>
      </c>
      <c r="H34" s="27"/>
      <c r="I34" s="28"/>
      <c r="J34" s="29"/>
      <c r="K34" s="30"/>
      <c r="L34" s="87" t="s">
        <v>157</v>
      </c>
      <c r="M34">
        <v>660</v>
      </c>
    </row>
    <row r="35" spans="1:13" ht="16.5" thickBot="1" x14ac:dyDescent="0.3">
      <c r="A35" s="8" t="s">
        <v>11</v>
      </c>
      <c r="B35" s="9" t="s">
        <v>63</v>
      </c>
      <c r="C35" s="10" t="s">
        <v>58</v>
      </c>
      <c r="D35" s="11">
        <v>151001517</v>
      </c>
      <c r="E35" s="12" t="s">
        <v>50</v>
      </c>
      <c r="F35" s="11" t="s">
        <v>52</v>
      </c>
      <c r="G35" s="12" t="s">
        <v>16</v>
      </c>
      <c r="H35" s="11">
        <v>3915.2</v>
      </c>
      <c r="I35" s="11">
        <v>4076.25</v>
      </c>
      <c r="J35" s="13">
        <f t="shared" si="0"/>
        <v>-161.05000000000018</v>
      </c>
      <c r="K35" s="6">
        <f t="shared" si="1"/>
        <v>-4.113455251328161</v>
      </c>
      <c r="L35" s="85"/>
      <c r="M35">
        <v>660</v>
      </c>
    </row>
    <row r="36" spans="1:13" ht="15.75" x14ac:dyDescent="0.25">
      <c r="A36" s="14" t="s">
        <v>33</v>
      </c>
      <c r="B36" s="15" t="s">
        <v>64</v>
      </c>
      <c r="C36" s="16" t="s">
        <v>65</v>
      </c>
      <c r="D36" s="17">
        <v>161002838</v>
      </c>
      <c r="E36" s="14" t="s">
        <v>46</v>
      </c>
      <c r="F36" s="17" t="s">
        <v>35</v>
      </c>
      <c r="G36" s="14" t="s">
        <v>26</v>
      </c>
      <c r="H36" s="18">
        <v>4167.75</v>
      </c>
      <c r="I36" s="19">
        <v>3927.6</v>
      </c>
      <c r="J36" s="20">
        <f t="shared" si="0"/>
        <v>240.15000000000009</v>
      </c>
      <c r="K36" s="21">
        <f t="shared" si="1"/>
        <v>5.7621018535180868</v>
      </c>
      <c r="L36" s="88"/>
      <c r="M36">
        <v>660</v>
      </c>
    </row>
    <row r="37" spans="1:13" ht="16.5" thickBot="1" x14ac:dyDescent="0.3">
      <c r="A37" s="22"/>
      <c r="B37" s="23"/>
      <c r="C37" s="24"/>
      <c r="D37" s="25">
        <v>162001705</v>
      </c>
      <c r="E37" s="26" t="s">
        <v>56</v>
      </c>
      <c r="F37" s="25" t="s">
        <v>27</v>
      </c>
      <c r="G37" s="26" t="s">
        <v>16</v>
      </c>
      <c r="H37" s="27"/>
      <c r="I37" s="28"/>
      <c r="J37" s="29"/>
      <c r="K37" s="30"/>
      <c r="L37" s="87" t="s">
        <v>157</v>
      </c>
      <c r="M37">
        <v>660</v>
      </c>
    </row>
    <row r="38" spans="1:13" ht="16.5" thickBot="1" x14ac:dyDescent="0.3">
      <c r="A38" s="8" t="s">
        <v>11</v>
      </c>
      <c r="B38" s="9" t="s">
        <v>66</v>
      </c>
      <c r="C38" s="10" t="s">
        <v>65</v>
      </c>
      <c r="D38" s="11">
        <v>151000302</v>
      </c>
      <c r="E38" s="12" t="s">
        <v>50</v>
      </c>
      <c r="F38" s="11" t="s">
        <v>22</v>
      </c>
      <c r="G38" s="12" t="s">
        <v>16</v>
      </c>
      <c r="H38" s="11">
        <v>4014.55</v>
      </c>
      <c r="I38" s="11">
        <v>3962.7</v>
      </c>
      <c r="J38" s="13">
        <f t="shared" si="0"/>
        <v>51.850000000000364</v>
      </c>
      <c r="K38" s="6">
        <f t="shared" si="1"/>
        <v>1.2915519796739452</v>
      </c>
      <c r="L38" s="85"/>
      <c r="M38">
        <v>660</v>
      </c>
    </row>
    <row r="39" spans="1:13" ht="15.75" x14ac:dyDescent="0.25">
      <c r="A39" s="14" t="s">
        <v>33</v>
      </c>
      <c r="B39" s="15" t="s">
        <v>67</v>
      </c>
      <c r="C39" s="16" t="s">
        <v>65</v>
      </c>
      <c r="D39" s="17">
        <v>161000190</v>
      </c>
      <c r="E39" s="14" t="s">
        <v>50</v>
      </c>
      <c r="F39" s="17" t="s">
        <v>68</v>
      </c>
      <c r="G39" s="14" t="s">
        <v>26</v>
      </c>
      <c r="H39" s="18">
        <v>3960.9</v>
      </c>
      <c r="I39" s="19">
        <v>3738.76</v>
      </c>
      <c r="J39" s="20">
        <f t="shared" si="0"/>
        <v>222.13999999999987</v>
      </c>
      <c r="K39" s="21">
        <f t="shared" si="1"/>
        <v>5.60832134110934</v>
      </c>
      <c r="L39" s="88"/>
      <c r="M39">
        <v>500</v>
      </c>
    </row>
    <row r="40" spans="1:13" ht="16.5" thickBot="1" x14ac:dyDescent="0.3">
      <c r="A40" s="22"/>
      <c r="B40" s="23"/>
      <c r="C40" s="24"/>
      <c r="D40" s="25">
        <v>162001709</v>
      </c>
      <c r="E40" s="26" t="s">
        <v>58</v>
      </c>
      <c r="F40" s="25" t="s">
        <v>27</v>
      </c>
      <c r="G40" s="26" t="s">
        <v>16</v>
      </c>
      <c r="H40" s="27"/>
      <c r="I40" s="28"/>
      <c r="J40" s="29"/>
      <c r="K40" s="30"/>
      <c r="L40" s="87" t="s">
        <v>157</v>
      </c>
      <c r="M40">
        <v>500</v>
      </c>
    </row>
    <row r="41" spans="1:13" ht="15.75" x14ac:dyDescent="0.25">
      <c r="A41" s="8" t="s">
        <v>11</v>
      </c>
      <c r="B41" s="9" t="s">
        <v>69</v>
      </c>
      <c r="C41" s="10" t="s">
        <v>65</v>
      </c>
      <c r="D41" s="11">
        <v>162000622</v>
      </c>
      <c r="E41" s="12" t="s">
        <v>58</v>
      </c>
      <c r="F41" s="11" t="s">
        <v>30</v>
      </c>
      <c r="G41" s="12" t="s">
        <v>16</v>
      </c>
      <c r="H41" s="11">
        <v>3891.5</v>
      </c>
      <c r="I41" s="11">
        <v>3448.5</v>
      </c>
      <c r="J41" s="13">
        <f t="shared" si="0"/>
        <v>443</v>
      </c>
      <c r="K41" s="6">
        <f t="shared" si="1"/>
        <v>11.383785172812541</v>
      </c>
      <c r="L41" s="85"/>
      <c r="M41">
        <v>660</v>
      </c>
    </row>
    <row r="42" spans="1:13" ht="15.75" x14ac:dyDescent="0.25">
      <c r="A42" s="8" t="s">
        <v>11</v>
      </c>
      <c r="B42" s="9" t="s">
        <v>70</v>
      </c>
      <c r="C42" s="10" t="s">
        <v>71</v>
      </c>
      <c r="D42" s="11">
        <v>161016565</v>
      </c>
      <c r="E42" s="12" t="s">
        <v>58</v>
      </c>
      <c r="F42" s="11" t="s">
        <v>52</v>
      </c>
      <c r="G42" s="12" t="s">
        <v>16</v>
      </c>
      <c r="H42" s="11">
        <v>4204</v>
      </c>
      <c r="I42" s="11">
        <v>3990.89</v>
      </c>
      <c r="J42" s="13">
        <f t="shared" si="0"/>
        <v>213.11000000000013</v>
      </c>
      <c r="K42" s="6">
        <f t="shared" si="1"/>
        <v>5.0692197906755503</v>
      </c>
      <c r="L42" s="85"/>
      <c r="M42">
        <v>500</v>
      </c>
    </row>
    <row r="43" spans="1:13" ht="15.75" x14ac:dyDescent="0.25">
      <c r="A43" s="8" t="s">
        <v>11</v>
      </c>
      <c r="B43" s="9" t="s">
        <v>72</v>
      </c>
      <c r="C43" s="10" t="s">
        <v>71</v>
      </c>
      <c r="D43" s="11">
        <v>151000304</v>
      </c>
      <c r="E43" s="12" t="s">
        <v>65</v>
      </c>
      <c r="F43" s="11" t="s">
        <v>22</v>
      </c>
      <c r="G43" s="12" t="s">
        <v>16</v>
      </c>
      <c r="H43" s="11">
        <v>4031.46</v>
      </c>
      <c r="I43" s="11">
        <v>3874.04</v>
      </c>
      <c r="J43" s="13">
        <f t="shared" si="0"/>
        <v>157.42000000000007</v>
      </c>
      <c r="K43" s="6">
        <f t="shared" si="1"/>
        <v>3.9047888358063849</v>
      </c>
      <c r="L43" s="85"/>
      <c r="M43">
        <v>660</v>
      </c>
    </row>
    <row r="44" spans="1:13" ht="15.75" x14ac:dyDescent="0.25">
      <c r="A44" s="8" t="s">
        <v>11</v>
      </c>
      <c r="B44" s="9" t="s">
        <v>74</v>
      </c>
      <c r="C44" s="10" t="s">
        <v>71</v>
      </c>
      <c r="D44" s="11">
        <v>162004723</v>
      </c>
      <c r="E44" s="12" t="s">
        <v>65</v>
      </c>
      <c r="F44" s="11" t="s">
        <v>20</v>
      </c>
      <c r="G44" s="12" t="s">
        <v>16</v>
      </c>
      <c r="H44" s="11">
        <v>3886.57</v>
      </c>
      <c r="I44" s="11">
        <v>3862.61</v>
      </c>
      <c r="J44" s="13">
        <f t="shared" si="0"/>
        <v>23.960000000000036</v>
      </c>
      <c r="K44" s="6">
        <f t="shared" si="1"/>
        <v>0.61648188505546109</v>
      </c>
      <c r="L44" s="85"/>
      <c r="M44">
        <v>660</v>
      </c>
    </row>
    <row r="45" spans="1:13" ht="15.75" x14ac:dyDescent="0.25">
      <c r="A45" s="8" t="s">
        <v>11</v>
      </c>
      <c r="B45" s="9" t="s">
        <v>76</v>
      </c>
      <c r="C45" s="10" t="s">
        <v>71</v>
      </c>
      <c r="D45" s="11">
        <v>161016566</v>
      </c>
      <c r="E45" s="12" t="s">
        <v>65</v>
      </c>
      <c r="F45" s="11" t="s">
        <v>52</v>
      </c>
      <c r="G45" s="12" t="s">
        <v>16</v>
      </c>
      <c r="H45" s="11">
        <v>3972.76</v>
      </c>
      <c r="I45" s="11">
        <v>4115.3</v>
      </c>
      <c r="J45" s="13">
        <f t="shared" si="0"/>
        <v>-142.53999999999996</v>
      </c>
      <c r="K45" s="6">
        <f t="shared" si="1"/>
        <v>-3.5879338293780636</v>
      </c>
      <c r="L45" s="85"/>
      <c r="M45">
        <v>660</v>
      </c>
    </row>
    <row r="46" spans="1:13" ht="16.5" thickBot="1" x14ac:dyDescent="0.3">
      <c r="A46" s="8" t="s">
        <v>11</v>
      </c>
      <c r="B46" s="9" t="s">
        <v>73</v>
      </c>
      <c r="C46" s="10" t="s">
        <v>71</v>
      </c>
      <c r="D46" s="11">
        <v>162000624</v>
      </c>
      <c r="E46" s="12" t="s">
        <v>65</v>
      </c>
      <c r="F46" s="11" t="s">
        <v>30</v>
      </c>
      <c r="G46" s="12" t="s">
        <v>16</v>
      </c>
      <c r="H46" s="11">
        <v>3784.26</v>
      </c>
      <c r="I46" s="11">
        <v>3843.05</v>
      </c>
      <c r="J46" s="13">
        <f t="shared" si="0"/>
        <v>-58.789999999999964</v>
      </c>
      <c r="K46" s="6">
        <f t="shared" si="1"/>
        <v>-1.5535401901560664</v>
      </c>
      <c r="L46" s="85"/>
      <c r="M46">
        <v>660</v>
      </c>
    </row>
    <row r="47" spans="1:13" ht="15.75" x14ac:dyDescent="0.25">
      <c r="A47" s="14" t="s">
        <v>33</v>
      </c>
      <c r="B47" s="15" t="s">
        <v>75</v>
      </c>
      <c r="C47" s="16" t="s">
        <v>79</v>
      </c>
      <c r="D47" s="17">
        <v>161002839</v>
      </c>
      <c r="E47" s="14" t="s">
        <v>50</v>
      </c>
      <c r="F47" s="17" t="s">
        <v>35</v>
      </c>
      <c r="G47" s="14" t="s">
        <v>26</v>
      </c>
      <c r="H47" s="18">
        <v>4091.68</v>
      </c>
      <c r="I47" s="19">
        <v>3939.62</v>
      </c>
      <c r="J47" s="20">
        <f t="shared" si="0"/>
        <v>152.05999999999995</v>
      </c>
      <c r="K47" s="21">
        <f t="shared" si="1"/>
        <v>3.7163219020060212</v>
      </c>
      <c r="L47" s="86"/>
      <c r="M47">
        <v>500</v>
      </c>
    </row>
    <row r="48" spans="1:13" ht="16.5" thickBot="1" x14ac:dyDescent="0.3">
      <c r="A48" s="22"/>
      <c r="B48" s="23"/>
      <c r="C48" s="24"/>
      <c r="D48" s="25">
        <v>162001711</v>
      </c>
      <c r="E48" s="26" t="s">
        <v>65</v>
      </c>
      <c r="F48" s="25" t="s">
        <v>27</v>
      </c>
      <c r="G48" s="26" t="s">
        <v>16</v>
      </c>
      <c r="H48" s="27"/>
      <c r="I48" s="28"/>
      <c r="J48" s="29"/>
      <c r="K48" s="30"/>
      <c r="L48" s="87" t="s">
        <v>157</v>
      </c>
      <c r="M48">
        <v>500</v>
      </c>
    </row>
    <row r="49" spans="1:13" ht="15.75" x14ac:dyDescent="0.25">
      <c r="A49" s="14" t="s">
        <v>33</v>
      </c>
      <c r="B49" s="15" t="s">
        <v>77</v>
      </c>
      <c r="C49" s="16" t="s">
        <v>79</v>
      </c>
      <c r="D49" s="17">
        <v>161000083</v>
      </c>
      <c r="E49" s="14" t="s">
        <v>56</v>
      </c>
      <c r="F49" s="17" t="s">
        <v>81</v>
      </c>
      <c r="G49" s="14" t="s">
        <v>26</v>
      </c>
      <c r="H49" s="18">
        <v>4183.1499999999996</v>
      </c>
      <c r="I49" s="19">
        <v>3900.38</v>
      </c>
      <c r="J49" s="20">
        <f t="shared" si="0"/>
        <v>282.76999999999953</v>
      </c>
      <c r="K49" s="21">
        <f t="shared" si="1"/>
        <v>6.7597384745944931</v>
      </c>
      <c r="L49" s="88"/>
      <c r="M49">
        <v>500</v>
      </c>
    </row>
    <row r="50" spans="1:13" ht="16.5" thickBot="1" x14ac:dyDescent="0.3">
      <c r="A50" s="22"/>
      <c r="B50" s="23"/>
      <c r="C50" s="24"/>
      <c r="D50" s="25">
        <v>162001712</v>
      </c>
      <c r="E50" s="26" t="s">
        <v>65</v>
      </c>
      <c r="F50" s="25" t="s">
        <v>27</v>
      </c>
      <c r="G50" s="26" t="s">
        <v>16</v>
      </c>
      <c r="H50" s="27"/>
      <c r="I50" s="28"/>
      <c r="J50" s="29"/>
      <c r="K50" s="30"/>
      <c r="L50" s="87" t="s">
        <v>157</v>
      </c>
      <c r="M50">
        <v>500</v>
      </c>
    </row>
    <row r="51" spans="1:13" ht="15.75" x14ac:dyDescent="0.25">
      <c r="A51" s="8" t="s">
        <v>11</v>
      </c>
      <c r="B51" s="9" t="s">
        <v>78</v>
      </c>
      <c r="C51" s="10" t="s">
        <v>79</v>
      </c>
      <c r="D51" s="11">
        <v>162004727</v>
      </c>
      <c r="E51" s="12" t="s">
        <v>71</v>
      </c>
      <c r="F51" s="11" t="s">
        <v>20</v>
      </c>
      <c r="G51" s="12" t="s">
        <v>16</v>
      </c>
      <c r="H51" s="11">
        <v>3807.3</v>
      </c>
      <c r="I51" s="11">
        <v>3896.25</v>
      </c>
      <c r="J51" s="13">
        <f t="shared" si="0"/>
        <v>-88.949999999999818</v>
      </c>
      <c r="K51" s="6">
        <f t="shared" si="1"/>
        <v>-2.3363013158931478</v>
      </c>
      <c r="L51" s="85"/>
      <c r="M51">
        <v>500</v>
      </c>
    </row>
    <row r="52" spans="1:13" ht="15.75" x14ac:dyDescent="0.25">
      <c r="A52" s="8" t="s">
        <v>11</v>
      </c>
      <c r="B52" s="9" t="s">
        <v>80</v>
      </c>
      <c r="C52" s="10" t="s">
        <v>79</v>
      </c>
      <c r="D52" s="11">
        <v>151001026</v>
      </c>
      <c r="E52" s="12" t="s">
        <v>71</v>
      </c>
      <c r="F52" s="11" t="s">
        <v>60</v>
      </c>
      <c r="G52" s="12" t="s">
        <v>16</v>
      </c>
      <c r="H52" s="11">
        <v>3983.07</v>
      </c>
      <c r="I52" s="11">
        <v>3743</v>
      </c>
      <c r="J52" s="13">
        <f t="shared" si="0"/>
        <v>240.07000000000016</v>
      </c>
      <c r="K52" s="6">
        <f t="shared" si="1"/>
        <v>6.027260379556477</v>
      </c>
      <c r="L52" s="85"/>
      <c r="M52">
        <v>660</v>
      </c>
    </row>
    <row r="53" spans="1:13" ht="15.75" x14ac:dyDescent="0.25">
      <c r="A53" s="8" t="s">
        <v>11</v>
      </c>
      <c r="B53" s="9" t="s">
        <v>82</v>
      </c>
      <c r="C53" s="10" t="s">
        <v>79</v>
      </c>
      <c r="D53" s="11">
        <v>162004730</v>
      </c>
      <c r="E53" s="12" t="s">
        <v>79</v>
      </c>
      <c r="F53" s="11" t="s">
        <v>20</v>
      </c>
      <c r="G53" s="12" t="s">
        <v>16</v>
      </c>
      <c r="H53" s="11">
        <v>3953.62</v>
      </c>
      <c r="I53" s="11">
        <v>3943.31</v>
      </c>
      <c r="J53" s="13">
        <f t="shared" si="0"/>
        <v>10.309999999999945</v>
      </c>
      <c r="K53" s="6">
        <f t="shared" si="1"/>
        <v>0.26077367071190316</v>
      </c>
      <c r="L53" s="85"/>
      <c r="M53">
        <v>660</v>
      </c>
    </row>
    <row r="54" spans="1:13" ht="16.5" thickBot="1" x14ac:dyDescent="0.3">
      <c r="A54" s="8" t="s">
        <v>11</v>
      </c>
      <c r="B54" s="9" t="s">
        <v>83</v>
      </c>
      <c r="C54" s="10" t="s">
        <v>86</v>
      </c>
      <c r="D54" s="11">
        <v>162004728</v>
      </c>
      <c r="E54" s="12" t="s">
        <v>71</v>
      </c>
      <c r="F54" s="11" t="s">
        <v>20</v>
      </c>
      <c r="G54" s="12" t="s">
        <v>16</v>
      </c>
      <c r="H54" s="11">
        <v>3994.95</v>
      </c>
      <c r="I54" s="11">
        <v>3871.34</v>
      </c>
      <c r="J54" s="13">
        <f t="shared" si="0"/>
        <v>123.60999999999967</v>
      </c>
      <c r="K54" s="6">
        <f t="shared" si="1"/>
        <v>3.0941563724201724</v>
      </c>
      <c r="L54" s="85"/>
      <c r="M54">
        <v>660</v>
      </c>
    </row>
    <row r="55" spans="1:13" ht="15.75" x14ac:dyDescent="0.25">
      <c r="A55" s="14" t="s">
        <v>33</v>
      </c>
      <c r="B55" s="15" t="s">
        <v>84</v>
      </c>
      <c r="C55" s="16" t="s">
        <v>86</v>
      </c>
      <c r="D55" s="17">
        <v>161002835</v>
      </c>
      <c r="E55" s="14" t="s">
        <v>19</v>
      </c>
      <c r="F55" s="17" t="s">
        <v>35</v>
      </c>
      <c r="G55" s="14" t="s">
        <v>26</v>
      </c>
      <c r="H55" s="18">
        <v>3977.29</v>
      </c>
      <c r="I55" s="19">
        <v>3665.47</v>
      </c>
      <c r="J55" s="20">
        <f t="shared" si="0"/>
        <v>311.82000000000016</v>
      </c>
      <c r="K55" s="21">
        <f t="shared" si="1"/>
        <v>7.8400116662350534</v>
      </c>
      <c r="L55" s="88"/>
      <c r="M55">
        <v>500</v>
      </c>
    </row>
    <row r="56" spans="1:13" ht="16.5" thickBot="1" x14ac:dyDescent="0.3">
      <c r="A56" s="22"/>
      <c r="B56" s="23"/>
      <c r="C56" s="24"/>
      <c r="D56" s="25">
        <v>162001713</v>
      </c>
      <c r="E56" s="26" t="s">
        <v>71</v>
      </c>
      <c r="F56" s="25" t="s">
        <v>27</v>
      </c>
      <c r="G56" s="26" t="s">
        <v>16</v>
      </c>
      <c r="H56" s="27"/>
      <c r="I56" s="28"/>
      <c r="J56" s="29"/>
      <c r="K56" s="30"/>
      <c r="L56" s="87" t="s">
        <v>157</v>
      </c>
      <c r="M56">
        <v>500</v>
      </c>
    </row>
    <row r="57" spans="1:13" ht="15.75" x14ac:dyDescent="0.25">
      <c r="A57" s="8" t="s">
        <v>11</v>
      </c>
      <c r="B57" s="9" t="s">
        <v>85</v>
      </c>
      <c r="C57" s="10" t="s">
        <v>86</v>
      </c>
      <c r="D57" s="11">
        <v>151001029</v>
      </c>
      <c r="E57" s="12" t="s">
        <v>79</v>
      </c>
      <c r="F57" s="11" t="s">
        <v>60</v>
      </c>
      <c r="G57" s="12" t="s">
        <v>16</v>
      </c>
      <c r="H57" s="11">
        <v>4049.95</v>
      </c>
      <c r="I57" s="11">
        <v>3920.9</v>
      </c>
      <c r="J57" s="13">
        <f t="shared" si="0"/>
        <v>129.04999999999973</v>
      </c>
      <c r="K57" s="6">
        <f t="shared" si="1"/>
        <v>3.1864590920875502</v>
      </c>
      <c r="L57" s="85"/>
      <c r="M57">
        <v>660</v>
      </c>
    </row>
    <row r="58" spans="1:13" ht="15.75" x14ac:dyDescent="0.25">
      <c r="A58" s="8" t="s">
        <v>11</v>
      </c>
      <c r="B58" s="9" t="s">
        <v>87</v>
      </c>
      <c r="C58" s="10" t="s">
        <v>86</v>
      </c>
      <c r="D58" s="11">
        <v>162004731</v>
      </c>
      <c r="E58" s="12" t="s">
        <v>79</v>
      </c>
      <c r="F58" s="11" t="s">
        <v>20</v>
      </c>
      <c r="G58" s="12" t="s">
        <v>16</v>
      </c>
      <c r="H58" s="11">
        <v>3850.27</v>
      </c>
      <c r="I58" s="11">
        <v>3877.33</v>
      </c>
      <c r="J58" s="13">
        <f t="shared" si="0"/>
        <v>-27.059999999999945</v>
      </c>
      <c r="K58" s="6">
        <f t="shared" si="1"/>
        <v>-0.70280785503354171</v>
      </c>
      <c r="L58" s="85"/>
      <c r="M58">
        <v>500</v>
      </c>
    </row>
    <row r="59" spans="1:13" ht="15.75" x14ac:dyDescent="0.25">
      <c r="A59" s="8" t="s">
        <v>11</v>
      </c>
      <c r="B59" s="9" t="s">
        <v>88</v>
      </c>
      <c r="C59" s="10" t="s">
        <v>86</v>
      </c>
      <c r="D59" s="11">
        <v>162004735</v>
      </c>
      <c r="E59" s="12" t="s">
        <v>86</v>
      </c>
      <c r="F59" s="11" t="s">
        <v>20</v>
      </c>
      <c r="G59" s="12" t="s">
        <v>16</v>
      </c>
      <c r="H59" s="11">
        <v>3941.6</v>
      </c>
      <c r="I59" s="11">
        <v>3975.95</v>
      </c>
      <c r="J59" s="13">
        <f t="shared" si="0"/>
        <v>-34.349999999999909</v>
      </c>
      <c r="K59" s="6">
        <f t="shared" si="1"/>
        <v>-0.87147351329409151</v>
      </c>
      <c r="L59" s="85"/>
      <c r="M59">
        <v>500</v>
      </c>
    </row>
    <row r="60" spans="1:13" ht="15.75" x14ac:dyDescent="0.25">
      <c r="A60" s="8" t="s">
        <v>11</v>
      </c>
      <c r="B60" s="9" t="s">
        <v>89</v>
      </c>
      <c r="C60" s="10" t="s">
        <v>92</v>
      </c>
      <c r="D60" s="11">
        <v>161006031</v>
      </c>
      <c r="E60" s="12" t="s">
        <v>93</v>
      </c>
      <c r="F60" s="11" t="s">
        <v>60</v>
      </c>
      <c r="G60" s="12" t="s">
        <v>16</v>
      </c>
      <c r="H60" s="11">
        <v>4002.65</v>
      </c>
      <c r="I60" s="11">
        <v>3874.05</v>
      </c>
      <c r="J60" s="13">
        <f t="shared" si="0"/>
        <v>128.59999999999991</v>
      </c>
      <c r="K60" s="6">
        <f t="shared" si="1"/>
        <v>3.2128714726493675</v>
      </c>
      <c r="L60" s="85"/>
      <c r="M60">
        <v>660</v>
      </c>
    </row>
    <row r="61" spans="1:13" ht="15.75" x14ac:dyDescent="0.25">
      <c r="A61" s="8" t="s">
        <v>11</v>
      </c>
      <c r="B61" s="9" t="s">
        <v>90</v>
      </c>
      <c r="C61" s="10" t="s">
        <v>92</v>
      </c>
      <c r="D61" s="11">
        <v>162004738</v>
      </c>
      <c r="E61" s="12" t="s">
        <v>93</v>
      </c>
      <c r="F61" s="11" t="s">
        <v>20</v>
      </c>
      <c r="G61" s="12" t="s">
        <v>16</v>
      </c>
      <c r="H61" s="11">
        <v>4045</v>
      </c>
      <c r="I61" s="11">
        <v>4061.43</v>
      </c>
      <c r="J61" s="13">
        <f t="shared" si="0"/>
        <v>-16.429999999999836</v>
      </c>
      <c r="K61" s="6">
        <f t="shared" si="1"/>
        <v>-0.40618046971569433</v>
      </c>
      <c r="L61" s="85"/>
      <c r="M61">
        <v>500</v>
      </c>
    </row>
    <row r="62" spans="1:13" ht="15.75" x14ac:dyDescent="0.25">
      <c r="A62" s="8" t="s">
        <v>11</v>
      </c>
      <c r="B62" s="9" t="s">
        <v>91</v>
      </c>
      <c r="C62" s="10" t="s">
        <v>96</v>
      </c>
      <c r="D62" s="11">
        <v>151000306</v>
      </c>
      <c r="E62" s="12" t="s">
        <v>92</v>
      </c>
      <c r="F62" s="11" t="s">
        <v>22</v>
      </c>
      <c r="G62" s="12" t="s">
        <v>16</v>
      </c>
      <c r="H62" s="11">
        <v>3920.47</v>
      </c>
      <c r="I62" s="11">
        <v>3890.35</v>
      </c>
      <c r="J62" s="13">
        <f t="shared" si="0"/>
        <v>30.119999999999891</v>
      </c>
      <c r="K62" s="6">
        <f t="shared" si="1"/>
        <v>0.76827523230632788</v>
      </c>
      <c r="L62" s="85"/>
      <c r="M62">
        <v>500</v>
      </c>
    </row>
    <row r="63" spans="1:13" ht="15.75" x14ac:dyDescent="0.25">
      <c r="A63" s="8" t="s">
        <v>11</v>
      </c>
      <c r="B63" s="9" t="s">
        <v>94</v>
      </c>
      <c r="C63" s="10" t="s">
        <v>96</v>
      </c>
      <c r="D63" s="11">
        <v>161006032</v>
      </c>
      <c r="E63" s="12" t="s">
        <v>92</v>
      </c>
      <c r="F63" s="11" t="s">
        <v>60</v>
      </c>
      <c r="G63" s="12" t="s">
        <v>16</v>
      </c>
      <c r="H63" s="11">
        <v>3869.2</v>
      </c>
      <c r="I63" s="11">
        <v>4030.65</v>
      </c>
      <c r="J63" s="13">
        <f t="shared" si="0"/>
        <v>-161.45000000000027</v>
      </c>
      <c r="K63" s="6">
        <f t="shared" si="1"/>
        <v>-4.1726971983872705</v>
      </c>
      <c r="L63" s="85"/>
      <c r="M63">
        <v>660</v>
      </c>
    </row>
    <row r="64" spans="1:13" ht="15.75" x14ac:dyDescent="0.25">
      <c r="A64" s="8" t="s">
        <v>11</v>
      </c>
      <c r="B64" s="9" t="s">
        <v>99</v>
      </c>
      <c r="C64" s="10" t="s">
        <v>96</v>
      </c>
      <c r="D64" s="11">
        <v>151001522</v>
      </c>
      <c r="E64" s="12" t="s">
        <v>92</v>
      </c>
      <c r="F64" s="11" t="s">
        <v>52</v>
      </c>
      <c r="G64" s="12" t="s">
        <v>16</v>
      </c>
      <c r="H64" s="11">
        <v>3870.83</v>
      </c>
      <c r="I64" s="11">
        <v>3992.55</v>
      </c>
      <c r="J64" s="13">
        <f t="shared" si="0"/>
        <v>-121.72000000000025</v>
      </c>
      <c r="K64" s="6">
        <f t="shared" si="1"/>
        <v>-3.1445452267343246</v>
      </c>
      <c r="L64" s="85"/>
      <c r="M64">
        <v>500</v>
      </c>
    </row>
    <row r="65" spans="1:13" ht="15.75" x14ac:dyDescent="0.25">
      <c r="A65" s="8" t="s">
        <v>11</v>
      </c>
      <c r="B65" s="9" t="s">
        <v>95</v>
      </c>
      <c r="C65" s="10" t="s">
        <v>96</v>
      </c>
      <c r="D65" s="11">
        <v>151000307</v>
      </c>
      <c r="E65" s="12" t="s">
        <v>96</v>
      </c>
      <c r="F65" s="11" t="s">
        <v>22</v>
      </c>
      <c r="G65" s="12" t="s">
        <v>16</v>
      </c>
      <c r="H65" s="11">
        <v>3989.8</v>
      </c>
      <c r="I65" s="11">
        <v>3924.56</v>
      </c>
      <c r="J65" s="13">
        <f t="shared" si="0"/>
        <v>65.240000000000236</v>
      </c>
      <c r="K65" s="6">
        <f t="shared" si="1"/>
        <v>1.6351696826908675</v>
      </c>
      <c r="L65" s="85"/>
      <c r="M65">
        <v>500</v>
      </c>
    </row>
    <row r="66" spans="1:13" ht="15.75" x14ac:dyDescent="0.25">
      <c r="A66" s="8" t="s">
        <v>11</v>
      </c>
      <c r="B66" s="9" t="s">
        <v>97</v>
      </c>
      <c r="C66" s="10" t="s">
        <v>102</v>
      </c>
      <c r="D66" s="11">
        <v>162004743</v>
      </c>
      <c r="E66" s="12" t="s">
        <v>92</v>
      </c>
      <c r="F66" s="11" t="s">
        <v>20</v>
      </c>
      <c r="G66" s="12" t="s">
        <v>16</v>
      </c>
      <c r="H66" s="11">
        <v>4143.22</v>
      </c>
      <c r="I66" s="11">
        <v>4119.46</v>
      </c>
      <c r="J66" s="13">
        <f t="shared" si="0"/>
        <v>23.760000000000218</v>
      </c>
      <c r="K66" s="6">
        <f t="shared" si="1"/>
        <v>0.57346701357881591</v>
      </c>
      <c r="L66" s="85"/>
      <c r="M66">
        <v>500</v>
      </c>
    </row>
    <row r="67" spans="1:13" ht="15.75" x14ac:dyDescent="0.25">
      <c r="A67" s="8" t="s">
        <v>11</v>
      </c>
      <c r="B67" s="9" t="s">
        <v>98</v>
      </c>
      <c r="C67" s="10" t="s">
        <v>102</v>
      </c>
      <c r="D67" s="11">
        <v>151000217</v>
      </c>
      <c r="E67" s="12" t="s">
        <v>96</v>
      </c>
      <c r="F67" s="11" t="s">
        <v>54</v>
      </c>
      <c r="G67" s="12" t="s">
        <v>16</v>
      </c>
      <c r="H67" s="11">
        <v>4001.06</v>
      </c>
      <c r="I67" s="11">
        <v>4702.57</v>
      </c>
      <c r="J67" s="13">
        <f t="shared" si="0"/>
        <v>-701.50999999999976</v>
      </c>
      <c r="K67" s="6">
        <f t="shared" si="1"/>
        <v>-17.533103727512206</v>
      </c>
      <c r="L67" s="85"/>
      <c r="M67">
        <v>660</v>
      </c>
    </row>
    <row r="68" spans="1:13" ht="16.5" thickBot="1" x14ac:dyDescent="0.3">
      <c r="A68" s="8" t="s">
        <v>11</v>
      </c>
      <c r="B68" s="9" t="s">
        <v>100</v>
      </c>
      <c r="C68" s="10" t="s">
        <v>102</v>
      </c>
      <c r="D68" s="11">
        <v>151001034</v>
      </c>
      <c r="E68" s="12" t="s">
        <v>96</v>
      </c>
      <c r="F68" s="11" t="s">
        <v>60</v>
      </c>
      <c r="G68" s="12" t="s">
        <v>16</v>
      </c>
      <c r="H68" s="11">
        <v>4040.6</v>
      </c>
      <c r="I68" s="11">
        <v>3917.88</v>
      </c>
      <c r="J68" s="13">
        <f t="shared" si="0"/>
        <v>122.7199999999998</v>
      </c>
      <c r="K68" s="6">
        <f t="shared" si="1"/>
        <v>3.0371726971241846</v>
      </c>
      <c r="L68" s="85"/>
      <c r="M68">
        <v>660</v>
      </c>
    </row>
    <row r="69" spans="1:13" s="107" customFormat="1" ht="15.75" x14ac:dyDescent="0.25">
      <c r="A69" s="100" t="s">
        <v>11</v>
      </c>
      <c r="B69" s="101" t="s">
        <v>101</v>
      </c>
      <c r="C69" s="102" t="s">
        <v>102</v>
      </c>
      <c r="D69" s="103">
        <v>162000630</v>
      </c>
      <c r="E69" s="102" t="s">
        <v>93</v>
      </c>
      <c r="F69" s="103" t="s">
        <v>30</v>
      </c>
      <c r="G69" s="102" t="s">
        <v>16</v>
      </c>
      <c r="H69" s="104">
        <v>3766.81</v>
      </c>
      <c r="I69" s="105">
        <v>3644.9100000000003</v>
      </c>
      <c r="J69" s="106">
        <f t="shared" ref="J69:J106" si="2">+H69-I69</f>
        <v>121.89999999999964</v>
      </c>
      <c r="K69" s="103">
        <f t="shared" ref="K69:K106" si="3">+J69/H69%</f>
        <v>3.2361600399276744</v>
      </c>
      <c r="L69" s="93" t="s">
        <v>160</v>
      </c>
      <c r="M69" s="107">
        <v>660</v>
      </c>
    </row>
    <row r="70" spans="1:13" ht="16.5" thickBot="1" x14ac:dyDescent="0.3">
      <c r="A70" s="75" t="s">
        <v>11</v>
      </c>
      <c r="B70" s="76" t="s">
        <v>105</v>
      </c>
      <c r="C70" s="77" t="s">
        <v>106</v>
      </c>
      <c r="D70" s="78">
        <v>162000182</v>
      </c>
      <c r="E70" s="75" t="s">
        <v>107</v>
      </c>
      <c r="F70" s="78" t="s">
        <v>30</v>
      </c>
      <c r="G70" s="75" t="s">
        <v>16</v>
      </c>
      <c r="H70" s="79">
        <v>71</v>
      </c>
      <c r="I70" s="80">
        <v>63.95</v>
      </c>
      <c r="J70" s="80">
        <f t="shared" si="2"/>
        <v>7.0499999999999972</v>
      </c>
      <c r="K70" s="81">
        <f t="shared" si="3"/>
        <v>9.9295774647887285</v>
      </c>
      <c r="L70" s="94"/>
      <c r="M70">
        <v>660</v>
      </c>
    </row>
    <row r="71" spans="1:13" ht="15.75" x14ac:dyDescent="0.25">
      <c r="A71" s="8" t="s">
        <v>11</v>
      </c>
      <c r="B71" s="9" t="s">
        <v>103</v>
      </c>
      <c r="C71" s="10" t="s">
        <v>109</v>
      </c>
      <c r="D71" s="11">
        <v>142000268</v>
      </c>
      <c r="E71" s="12" t="s">
        <v>102</v>
      </c>
      <c r="F71" s="11" t="s">
        <v>20</v>
      </c>
      <c r="G71" s="12" t="s">
        <v>16</v>
      </c>
      <c r="H71" s="11">
        <v>3860.65</v>
      </c>
      <c r="I71" s="11">
        <v>3934.99</v>
      </c>
      <c r="J71" s="13">
        <f t="shared" si="2"/>
        <v>-74.339999999999691</v>
      </c>
      <c r="K71" s="6">
        <f t="shared" si="3"/>
        <v>-1.9255824796342502</v>
      </c>
      <c r="L71" s="85"/>
      <c r="M71">
        <v>660</v>
      </c>
    </row>
    <row r="72" spans="1:13" ht="15.75" x14ac:dyDescent="0.25">
      <c r="A72" s="8" t="s">
        <v>11</v>
      </c>
      <c r="B72" s="9" t="s">
        <v>104</v>
      </c>
      <c r="C72" s="10" t="s">
        <v>109</v>
      </c>
      <c r="D72" s="11">
        <v>162004750</v>
      </c>
      <c r="E72" s="12" t="s">
        <v>102</v>
      </c>
      <c r="F72" s="11" t="s">
        <v>20</v>
      </c>
      <c r="G72" s="12" t="s">
        <v>16</v>
      </c>
      <c r="H72" s="11">
        <v>3910.4</v>
      </c>
      <c r="I72" s="11">
        <v>4003.89</v>
      </c>
      <c r="J72" s="13">
        <f t="shared" si="2"/>
        <v>-93.489999999999782</v>
      </c>
      <c r="K72" s="6">
        <f t="shared" si="3"/>
        <v>-2.3908040098199619</v>
      </c>
      <c r="L72" s="85"/>
      <c r="M72">
        <v>500</v>
      </c>
    </row>
    <row r="73" spans="1:13" ht="15.75" x14ac:dyDescent="0.25">
      <c r="A73" s="8" t="s">
        <v>11</v>
      </c>
      <c r="B73" s="9" t="s">
        <v>112</v>
      </c>
      <c r="C73" s="10" t="s">
        <v>109</v>
      </c>
      <c r="D73" s="11">
        <v>161016577</v>
      </c>
      <c r="E73" s="12" t="s">
        <v>102</v>
      </c>
      <c r="F73" s="11" t="s">
        <v>52</v>
      </c>
      <c r="G73" s="12" t="s">
        <v>16</v>
      </c>
      <c r="H73" s="11">
        <v>4074.95</v>
      </c>
      <c r="I73" s="11">
        <v>4175.3999999999996</v>
      </c>
      <c r="J73" s="13">
        <f t="shared" si="2"/>
        <v>-100.44999999999982</v>
      </c>
      <c r="K73" s="6">
        <f t="shared" si="3"/>
        <v>-2.4650609209928911</v>
      </c>
      <c r="L73" s="85"/>
      <c r="M73">
        <v>500</v>
      </c>
    </row>
    <row r="74" spans="1:13" ht="15.75" x14ac:dyDescent="0.25">
      <c r="A74" s="8" t="s">
        <v>11</v>
      </c>
      <c r="B74" s="9" t="s">
        <v>114</v>
      </c>
      <c r="C74" s="10" t="s">
        <v>109</v>
      </c>
      <c r="D74" s="11">
        <v>161016579</v>
      </c>
      <c r="E74" s="12" t="s">
        <v>109</v>
      </c>
      <c r="F74" s="11" t="s">
        <v>52</v>
      </c>
      <c r="G74" s="12" t="s">
        <v>16</v>
      </c>
      <c r="H74" s="11">
        <v>3827.41</v>
      </c>
      <c r="I74" s="11">
        <v>4105.2</v>
      </c>
      <c r="J74" s="13">
        <f t="shared" si="2"/>
        <v>-277.78999999999996</v>
      </c>
      <c r="K74" s="6">
        <f t="shared" si="3"/>
        <v>-7.2579107020152005</v>
      </c>
      <c r="L74" s="85"/>
      <c r="M74">
        <v>660</v>
      </c>
    </row>
    <row r="75" spans="1:13" ht="15.75" x14ac:dyDescent="0.25">
      <c r="A75" s="8" t="s">
        <v>11</v>
      </c>
      <c r="B75" s="9" t="s">
        <v>108</v>
      </c>
      <c r="C75" s="10" t="s">
        <v>116</v>
      </c>
      <c r="D75" s="11">
        <v>161016580</v>
      </c>
      <c r="E75" s="12" t="s">
        <v>109</v>
      </c>
      <c r="F75" s="11" t="s">
        <v>52</v>
      </c>
      <c r="G75" s="12" t="s">
        <v>16</v>
      </c>
      <c r="H75" s="11">
        <v>4066.2</v>
      </c>
      <c r="I75" s="11">
        <v>4171.1499999999996</v>
      </c>
      <c r="J75" s="13">
        <f t="shared" si="2"/>
        <v>-104.94999999999982</v>
      </c>
      <c r="K75" s="6">
        <f t="shared" si="3"/>
        <v>-2.5810338891348144</v>
      </c>
      <c r="L75" s="85"/>
      <c r="M75">
        <v>660</v>
      </c>
    </row>
    <row r="76" spans="1:13" ht="15.75" x14ac:dyDescent="0.25">
      <c r="A76" s="8" t="s">
        <v>11</v>
      </c>
      <c r="B76" s="9" t="s">
        <v>110</v>
      </c>
      <c r="C76" s="10" t="s">
        <v>116</v>
      </c>
      <c r="D76" s="11">
        <v>162004756</v>
      </c>
      <c r="E76" s="12" t="s">
        <v>116</v>
      </c>
      <c r="F76" s="11" t="s">
        <v>20</v>
      </c>
      <c r="G76" s="12" t="s">
        <v>16</v>
      </c>
      <c r="H76" s="11">
        <v>3838.4</v>
      </c>
      <c r="I76" s="11">
        <v>3828.45</v>
      </c>
      <c r="J76" s="13">
        <f t="shared" si="2"/>
        <v>9.9500000000002728</v>
      </c>
      <c r="K76" s="6">
        <f t="shared" si="3"/>
        <v>0.259222592746985</v>
      </c>
      <c r="L76" s="85"/>
      <c r="M76">
        <v>660</v>
      </c>
    </row>
    <row r="77" spans="1:13" ht="15.75" x14ac:dyDescent="0.25">
      <c r="A77" s="8" t="s">
        <v>11</v>
      </c>
      <c r="B77" s="9" t="s">
        <v>111</v>
      </c>
      <c r="C77" s="10" t="s">
        <v>119</v>
      </c>
      <c r="D77" s="11">
        <v>151001523</v>
      </c>
      <c r="E77" s="12" t="s">
        <v>116</v>
      </c>
      <c r="F77" s="11" t="s">
        <v>52</v>
      </c>
      <c r="G77" s="12" t="s">
        <v>16</v>
      </c>
      <c r="H77" s="11">
        <v>3942.35</v>
      </c>
      <c r="I77" s="11">
        <v>4131.6099999999997</v>
      </c>
      <c r="J77" s="13">
        <f t="shared" si="2"/>
        <v>-189.25999999999976</v>
      </c>
      <c r="K77" s="6">
        <f t="shared" si="3"/>
        <v>-4.8006899438152315</v>
      </c>
      <c r="L77" s="85"/>
      <c r="M77">
        <v>500</v>
      </c>
    </row>
    <row r="78" spans="1:13" ht="15.75" x14ac:dyDescent="0.25">
      <c r="A78" s="8" t="s">
        <v>11</v>
      </c>
      <c r="B78" s="9" t="s">
        <v>113</v>
      </c>
      <c r="C78" s="10" t="s">
        <v>119</v>
      </c>
      <c r="D78" s="11">
        <v>151001524</v>
      </c>
      <c r="E78" s="12" t="s">
        <v>116</v>
      </c>
      <c r="F78" s="11" t="s">
        <v>52</v>
      </c>
      <c r="G78" s="12" t="s">
        <v>16</v>
      </c>
      <c r="H78" s="11">
        <v>3650.47</v>
      </c>
      <c r="I78" s="11">
        <v>3621.3</v>
      </c>
      <c r="J78" s="115">
        <f t="shared" si="2"/>
        <v>29.169999999999618</v>
      </c>
      <c r="K78" s="6">
        <f t="shared" si="3"/>
        <v>0.79907518757857532</v>
      </c>
      <c r="L78" s="85"/>
      <c r="M78">
        <v>500</v>
      </c>
    </row>
    <row r="79" spans="1:13" ht="15.75" x14ac:dyDescent="0.25">
      <c r="A79" s="8" t="s">
        <v>11</v>
      </c>
      <c r="B79" s="9" t="s">
        <v>115</v>
      </c>
      <c r="C79" s="10" t="s">
        <v>119</v>
      </c>
      <c r="D79" s="11">
        <v>142000270</v>
      </c>
      <c r="E79" s="12" t="s">
        <v>116</v>
      </c>
      <c r="F79" s="11" t="s">
        <v>20</v>
      </c>
      <c r="G79" s="12" t="s">
        <v>16</v>
      </c>
      <c r="H79" s="11">
        <v>4154.3999999999996</v>
      </c>
      <c r="I79" s="11">
        <v>4126.5600000000004</v>
      </c>
      <c r="J79" s="13">
        <f t="shared" si="2"/>
        <v>27.839999999999236</v>
      </c>
      <c r="K79" s="6">
        <f t="shared" si="3"/>
        <v>0.67013287117271414</v>
      </c>
      <c r="L79" s="85"/>
      <c r="M79">
        <v>660</v>
      </c>
    </row>
    <row r="80" spans="1:13" ht="15.75" x14ac:dyDescent="0.25">
      <c r="A80" s="8" t="s">
        <v>11</v>
      </c>
      <c r="B80" s="9" t="s">
        <v>117</v>
      </c>
      <c r="C80" s="10" t="s">
        <v>119</v>
      </c>
      <c r="D80" s="11">
        <v>142000271</v>
      </c>
      <c r="E80" s="12" t="s">
        <v>116</v>
      </c>
      <c r="F80" s="11" t="s">
        <v>20</v>
      </c>
      <c r="G80" s="12" t="s">
        <v>16</v>
      </c>
      <c r="H80" s="11">
        <v>4081.6</v>
      </c>
      <c r="I80" s="11">
        <v>4094.45</v>
      </c>
      <c r="J80" s="13">
        <f t="shared" si="2"/>
        <v>-12.849999999999909</v>
      </c>
      <c r="K80" s="6">
        <f t="shared" si="3"/>
        <v>-0.31482751862014674</v>
      </c>
      <c r="L80" s="85"/>
      <c r="M80">
        <v>660</v>
      </c>
    </row>
    <row r="81" spans="1:13" ht="15.75" x14ac:dyDescent="0.25">
      <c r="A81" s="8" t="s">
        <v>11</v>
      </c>
      <c r="B81" s="9" t="s">
        <v>118</v>
      </c>
      <c r="C81" s="10" t="s">
        <v>124</v>
      </c>
      <c r="D81" s="11">
        <v>162004760</v>
      </c>
      <c r="E81" s="12" t="s">
        <v>125</v>
      </c>
      <c r="F81" s="11" t="s">
        <v>20</v>
      </c>
      <c r="G81" s="12" t="s">
        <v>16</v>
      </c>
      <c r="H81" s="11">
        <v>4009.8</v>
      </c>
      <c r="I81" s="11">
        <v>4079.81</v>
      </c>
      <c r="J81" s="13">
        <f t="shared" si="2"/>
        <v>-70.009999999999764</v>
      </c>
      <c r="K81" s="6">
        <f t="shared" si="3"/>
        <v>-1.7459723676991312</v>
      </c>
      <c r="L81" s="85"/>
      <c r="M81">
        <v>500</v>
      </c>
    </row>
    <row r="82" spans="1:13" ht="15.75" x14ac:dyDescent="0.25">
      <c r="A82" s="8" t="s">
        <v>11</v>
      </c>
      <c r="B82" s="55" t="s">
        <v>120</v>
      </c>
      <c r="C82" s="10" t="s">
        <v>127</v>
      </c>
      <c r="D82" s="11">
        <v>451000018</v>
      </c>
      <c r="E82" s="12" t="s">
        <v>125</v>
      </c>
      <c r="F82" s="11" t="s">
        <v>15</v>
      </c>
      <c r="G82" s="12" t="s">
        <v>16</v>
      </c>
      <c r="H82" s="11">
        <v>4023.5</v>
      </c>
      <c r="I82" s="11">
        <v>4122.68</v>
      </c>
      <c r="J82" s="13">
        <f t="shared" si="2"/>
        <v>-99.180000000000291</v>
      </c>
      <c r="K82" s="6">
        <f t="shared" si="3"/>
        <v>-2.4650180191375739</v>
      </c>
      <c r="L82" s="11"/>
      <c r="M82">
        <v>660</v>
      </c>
    </row>
    <row r="83" spans="1:13" ht="16.5" thickBot="1" x14ac:dyDescent="0.3">
      <c r="A83" s="8" t="s">
        <v>11</v>
      </c>
      <c r="B83" s="9" t="s">
        <v>121</v>
      </c>
      <c r="C83" s="10" t="s">
        <v>127</v>
      </c>
      <c r="D83" s="11">
        <v>162004763</v>
      </c>
      <c r="E83" s="12" t="s">
        <v>124</v>
      </c>
      <c r="F83" s="11" t="s">
        <v>20</v>
      </c>
      <c r="G83" s="12" t="s">
        <v>16</v>
      </c>
      <c r="H83" s="11">
        <v>4043.82</v>
      </c>
      <c r="I83" s="11">
        <v>3950.46</v>
      </c>
      <c r="J83" s="13">
        <f t="shared" si="2"/>
        <v>93.360000000000127</v>
      </c>
      <c r="K83" s="6">
        <f t="shared" si="3"/>
        <v>2.308708102734546</v>
      </c>
      <c r="L83" s="11"/>
      <c r="M83">
        <v>660</v>
      </c>
    </row>
    <row r="84" spans="1:13" ht="15.75" x14ac:dyDescent="0.25">
      <c r="A84" s="14" t="s">
        <v>11</v>
      </c>
      <c r="B84" s="15" t="s">
        <v>122</v>
      </c>
      <c r="C84" s="16" t="s">
        <v>127</v>
      </c>
      <c r="D84" s="17">
        <v>162004762</v>
      </c>
      <c r="E84" s="14" t="s">
        <v>124</v>
      </c>
      <c r="F84" s="17" t="s">
        <v>20</v>
      </c>
      <c r="G84" s="14" t="s">
        <v>129</v>
      </c>
      <c r="H84" s="18">
        <v>4113.8</v>
      </c>
      <c r="I84" s="19">
        <v>4080.88</v>
      </c>
      <c r="J84" s="20">
        <f t="shared" si="2"/>
        <v>32.920000000000073</v>
      </c>
      <c r="K84" s="21">
        <f t="shared" si="3"/>
        <v>0.80023336088288366</v>
      </c>
      <c r="L84" s="86"/>
      <c r="M84">
        <v>500</v>
      </c>
    </row>
    <row r="85" spans="1:13" ht="16.5" thickBot="1" x14ac:dyDescent="0.3">
      <c r="A85" s="22"/>
      <c r="B85" s="23"/>
      <c r="C85" s="24"/>
      <c r="D85" s="25">
        <v>162004771</v>
      </c>
      <c r="E85" s="26" t="s">
        <v>130</v>
      </c>
      <c r="F85" s="25" t="s">
        <v>20</v>
      </c>
      <c r="G85" s="26" t="s">
        <v>16</v>
      </c>
      <c r="H85" s="27"/>
      <c r="I85" s="28"/>
      <c r="J85" s="29"/>
      <c r="K85" s="30"/>
      <c r="L85" s="91" t="s">
        <v>161</v>
      </c>
      <c r="M85">
        <v>500</v>
      </c>
    </row>
    <row r="86" spans="1:13" ht="15.75" x14ac:dyDescent="0.25">
      <c r="A86" s="12" t="s">
        <v>11</v>
      </c>
      <c r="B86" s="9" t="s">
        <v>123</v>
      </c>
      <c r="C86" s="10" t="s">
        <v>130</v>
      </c>
      <c r="D86" s="11">
        <v>162004766</v>
      </c>
      <c r="E86" s="12" t="s">
        <v>127</v>
      </c>
      <c r="F86" s="11" t="s">
        <v>20</v>
      </c>
      <c r="G86" s="12" t="s">
        <v>16</v>
      </c>
      <c r="H86" s="11">
        <f>3908.63-1</f>
        <v>3907.63</v>
      </c>
      <c r="I86" s="11">
        <v>3749.81</v>
      </c>
      <c r="J86" s="13">
        <f t="shared" si="2"/>
        <v>157.82000000000016</v>
      </c>
      <c r="K86" s="6">
        <f t="shared" si="3"/>
        <v>4.0387651850354347</v>
      </c>
      <c r="L86" s="95" t="s">
        <v>162</v>
      </c>
      <c r="M86">
        <v>500</v>
      </c>
    </row>
    <row r="87" spans="1:13" ht="15.75" x14ac:dyDescent="0.25">
      <c r="A87" s="12" t="s">
        <v>11</v>
      </c>
      <c r="B87" s="9" t="s">
        <v>126</v>
      </c>
      <c r="C87" s="10" t="s">
        <v>130</v>
      </c>
      <c r="D87" s="11">
        <v>151001528</v>
      </c>
      <c r="E87" s="12" t="s">
        <v>124</v>
      </c>
      <c r="F87" s="11" t="s">
        <v>52</v>
      </c>
      <c r="G87" s="12" t="s">
        <v>16</v>
      </c>
      <c r="H87" s="11">
        <v>3974.06</v>
      </c>
      <c r="I87" s="11">
        <v>4234.67</v>
      </c>
      <c r="J87" s="13">
        <f t="shared" si="2"/>
        <v>-260.61000000000013</v>
      </c>
      <c r="K87" s="6">
        <f t="shared" si="3"/>
        <v>-6.5577771850450199</v>
      </c>
      <c r="L87" s="96" t="s">
        <v>163</v>
      </c>
      <c r="M87">
        <v>660</v>
      </c>
    </row>
    <row r="88" spans="1:13" ht="15.75" x14ac:dyDescent="0.25">
      <c r="A88" s="12" t="s">
        <v>11</v>
      </c>
      <c r="B88" s="9" t="s">
        <v>128</v>
      </c>
      <c r="C88" s="10" t="s">
        <v>130</v>
      </c>
      <c r="D88" s="11">
        <v>161016585</v>
      </c>
      <c r="E88" s="12" t="s">
        <v>127</v>
      </c>
      <c r="F88" s="11" t="s">
        <v>52</v>
      </c>
      <c r="G88" s="12" t="s">
        <v>16</v>
      </c>
      <c r="H88" s="11">
        <v>3931.02</v>
      </c>
      <c r="I88" s="11">
        <v>4316.1499999999996</v>
      </c>
      <c r="J88" s="13">
        <f t="shared" si="2"/>
        <v>-385.12999999999965</v>
      </c>
      <c r="K88" s="6">
        <f t="shared" si="3"/>
        <v>-9.7972027616242006</v>
      </c>
      <c r="L88" s="96"/>
      <c r="M88">
        <v>660</v>
      </c>
    </row>
    <row r="89" spans="1:13" ht="16.5" thickBot="1" x14ac:dyDescent="0.3">
      <c r="A89" s="12" t="s">
        <v>11</v>
      </c>
      <c r="B89" s="9" t="s">
        <v>131</v>
      </c>
      <c r="C89" s="10" t="s">
        <v>130</v>
      </c>
      <c r="D89" s="11">
        <v>162004769</v>
      </c>
      <c r="E89" s="12" t="s">
        <v>130</v>
      </c>
      <c r="F89" s="11" t="s">
        <v>20</v>
      </c>
      <c r="G89" s="12" t="s">
        <v>16</v>
      </c>
      <c r="H89" s="11">
        <v>4181.8</v>
      </c>
      <c r="I89" s="11">
        <v>4234.7</v>
      </c>
      <c r="J89" s="13">
        <f t="shared" si="2"/>
        <v>-52.899999999999636</v>
      </c>
      <c r="K89" s="6">
        <f t="shared" si="3"/>
        <v>-1.2650055000239042</v>
      </c>
      <c r="L89" s="96"/>
      <c r="M89">
        <v>500</v>
      </c>
    </row>
    <row r="90" spans="1:13" ht="15.75" x14ac:dyDescent="0.25">
      <c r="A90" s="14" t="s">
        <v>11</v>
      </c>
      <c r="B90" s="15" t="s">
        <v>132</v>
      </c>
      <c r="C90" s="16" t="s">
        <v>130</v>
      </c>
      <c r="D90" s="17">
        <v>162004768</v>
      </c>
      <c r="E90" s="14" t="s">
        <v>127</v>
      </c>
      <c r="F90" s="17" t="s">
        <v>20</v>
      </c>
      <c r="G90" s="14" t="s">
        <v>135</v>
      </c>
      <c r="H90" s="18">
        <v>4168.8</v>
      </c>
      <c r="I90" s="19">
        <v>4135.45</v>
      </c>
      <c r="J90" s="20">
        <f t="shared" si="2"/>
        <v>33.350000000000364</v>
      </c>
      <c r="K90" s="21">
        <f t="shared" si="3"/>
        <v>0.79999040491269335</v>
      </c>
      <c r="L90" s="88"/>
      <c r="M90">
        <v>500</v>
      </c>
    </row>
    <row r="91" spans="1:13" ht="16.5" thickBot="1" x14ac:dyDescent="0.3">
      <c r="A91" s="22"/>
      <c r="B91" s="23"/>
      <c r="C91" s="24"/>
      <c r="D91" s="25">
        <v>112000118</v>
      </c>
      <c r="E91" s="26" t="s">
        <v>136</v>
      </c>
      <c r="F91" s="25" t="s">
        <v>20</v>
      </c>
      <c r="G91" s="26" t="s">
        <v>16</v>
      </c>
      <c r="H91" s="27"/>
      <c r="I91" s="28"/>
      <c r="J91" s="29"/>
      <c r="K91" s="30"/>
      <c r="L91" s="114" t="s">
        <v>161</v>
      </c>
      <c r="M91">
        <v>500</v>
      </c>
    </row>
    <row r="92" spans="1:13" ht="16.5" thickBot="1" x14ac:dyDescent="0.3">
      <c r="A92" s="12" t="s">
        <v>11</v>
      </c>
      <c r="B92" s="9" t="s">
        <v>133</v>
      </c>
      <c r="C92" s="10" t="s">
        <v>130</v>
      </c>
      <c r="D92" s="11">
        <v>461000017</v>
      </c>
      <c r="E92" s="12" t="s">
        <v>130</v>
      </c>
      <c r="F92" s="11" t="s">
        <v>15</v>
      </c>
      <c r="G92" s="12" t="s">
        <v>16</v>
      </c>
      <c r="H92" s="11">
        <v>3935.22</v>
      </c>
      <c r="I92" s="11">
        <v>4016.55</v>
      </c>
      <c r="J92" s="13">
        <f t="shared" si="2"/>
        <v>-81.330000000000382</v>
      </c>
      <c r="K92" s="6">
        <f t="shared" si="3"/>
        <v>-2.0667205391312402</v>
      </c>
      <c r="L92" s="95"/>
      <c r="M92">
        <v>660</v>
      </c>
    </row>
    <row r="93" spans="1:13" ht="15.75" x14ac:dyDescent="0.25">
      <c r="A93" s="14" t="s">
        <v>11</v>
      </c>
      <c r="B93" s="15" t="s">
        <v>134</v>
      </c>
      <c r="C93" s="16" t="s">
        <v>138</v>
      </c>
      <c r="D93" s="17">
        <v>162004772</v>
      </c>
      <c r="E93" s="14" t="s">
        <v>130</v>
      </c>
      <c r="F93" s="17" t="s">
        <v>20</v>
      </c>
      <c r="G93" s="14" t="s">
        <v>135</v>
      </c>
      <c r="H93" s="18">
        <v>4070.2</v>
      </c>
      <c r="I93" s="19">
        <v>4037.6</v>
      </c>
      <c r="J93" s="20">
        <f t="shared" si="2"/>
        <v>32.599999999999909</v>
      </c>
      <c r="K93" s="21">
        <f t="shared" si="3"/>
        <v>0.80094344258267192</v>
      </c>
      <c r="L93" s="88"/>
      <c r="M93">
        <v>660</v>
      </c>
    </row>
    <row r="94" spans="1:13" ht="16.5" thickBot="1" x14ac:dyDescent="0.3">
      <c r="A94" s="22"/>
      <c r="B94" s="23"/>
      <c r="C94" s="24"/>
      <c r="D94" s="25">
        <v>112000117</v>
      </c>
      <c r="E94" s="26" t="s">
        <v>139</v>
      </c>
      <c r="F94" s="25" t="s">
        <v>20</v>
      </c>
      <c r="G94" s="26" t="s">
        <v>16</v>
      </c>
      <c r="H94" s="27"/>
      <c r="I94" s="28"/>
      <c r="J94" s="29"/>
      <c r="K94" s="30"/>
      <c r="L94" s="91" t="s">
        <v>161</v>
      </c>
      <c r="M94">
        <v>660</v>
      </c>
    </row>
    <row r="95" spans="1:13" ht="15.75" x14ac:dyDescent="0.25">
      <c r="A95" s="12" t="s">
        <v>11</v>
      </c>
      <c r="B95" s="9" t="s">
        <v>137</v>
      </c>
      <c r="C95" s="10" t="s">
        <v>141</v>
      </c>
      <c r="D95" s="11">
        <v>151001044</v>
      </c>
      <c r="E95" s="12" t="s">
        <v>138</v>
      </c>
      <c r="F95" s="11" t="s">
        <v>60</v>
      </c>
      <c r="G95" s="12" t="s">
        <v>16</v>
      </c>
      <c r="H95" s="11">
        <v>3912.7</v>
      </c>
      <c r="I95" s="11">
        <v>3426.98</v>
      </c>
      <c r="J95" s="13">
        <f t="shared" si="2"/>
        <v>485.7199999999998</v>
      </c>
      <c r="K95" s="6">
        <f t="shared" si="3"/>
        <v>12.413934111994271</v>
      </c>
      <c r="L95" s="56"/>
      <c r="M95">
        <v>660</v>
      </c>
    </row>
    <row r="96" spans="1:13" ht="15.75" x14ac:dyDescent="0.25">
      <c r="A96" s="12" t="s">
        <v>11</v>
      </c>
      <c r="B96" s="9" t="s">
        <v>140</v>
      </c>
      <c r="C96" s="10" t="s">
        <v>141</v>
      </c>
      <c r="D96" s="11">
        <v>162004773</v>
      </c>
      <c r="E96" s="12" t="s">
        <v>138</v>
      </c>
      <c r="F96" s="11" t="s">
        <v>20</v>
      </c>
      <c r="G96" s="12" t="s">
        <v>16</v>
      </c>
      <c r="H96" s="11">
        <v>4088.11</v>
      </c>
      <c r="I96" s="11">
        <v>3865.83</v>
      </c>
      <c r="J96" s="13">
        <f t="shared" si="2"/>
        <v>222.2800000000002</v>
      </c>
      <c r="K96" s="6">
        <f t="shared" si="3"/>
        <v>5.4372313856525434</v>
      </c>
      <c r="L96" s="11"/>
      <c r="M96">
        <v>500</v>
      </c>
    </row>
    <row r="97" spans="1:13" ht="15.75" x14ac:dyDescent="0.25">
      <c r="A97" s="12" t="s">
        <v>11</v>
      </c>
      <c r="B97" s="9" t="s">
        <v>142</v>
      </c>
      <c r="C97" s="10" t="s">
        <v>141</v>
      </c>
      <c r="D97" s="11">
        <v>162004774</v>
      </c>
      <c r="E97" s="12" t="s">
        <v>138</v>
      </c>
      <c r="F97" s="11" t="s">
        <v>20</v>
      </c>
      <c r="G97" s="12" t="s">
        <v>16</v>
      </c>
      <c r="H97" s="11">
        <v>4176</v>
      </c>
      <c r="I97" s="11">
        <v>3927.49</v>
      </c>
      <c r="J97" s="13">
        <f t="shared" si="2"/>
        <v>248.51000000000022</v>
      </c>
      <c r="K97" s="6">
        <f t="shared" si="3"/>
        <v>5.950909961685829</v>
      </c>
      <c r="L97" s="11"/>
      <c r="M97">
        <v>500</v>
      </c>
    </row>
    <row r="98" spans="1:13" ht="15.75" x14ac:dyDescent="0.25">
      <c r="A98" s="12" t="s">
        <v>11</v>
      </c>
      <c r="B98" s="9" t="s">
        <v>143</v>
      </c>
      <c r="C98" s="10" t="s">
        <v>141</v>
      </c>
      <c r="D98" s="11">
        <v>161016589</v>
      </c>
      <c r="E98" s="12" t="s">
        <v>138</v>
      </c>
      <c r="F98" s="11" t="s">
        <v>52</v>
      </c>
      <c r="G98" s="12" t="s">
        <v>16</v>
      </c>
      <c r="H98" s="11">
        <v>3908.73</v>
      </c>
      <c r="I98" s="11">
        <v>4048.8</v>
      </c>
      <c r="J98" s="13">
        <f t="shared" si="2"/>
        <v>-140.07000000000016</v>
      </c>
      <c r="K98" s="6">
        <f t="shared" si="3"/>
        <v>-3.5835168967925686</v>
      </c>
      <c r="L98" s="11"/>
      <c r="M98">
        <v>500</v>
      </c>
    </row>
    <row r="99" spans="1:13" ht="15.75" x14ac:dyDescent="0.25">
      <c r="A99" s="12" t="s">
        <v>11</v>
      </c>
      <c r="B99" s="9" t="s">
        <v>144</v>
      </c>
      <c r="C99" s="10" t="s">
        <v>141</v>
      </c>
      <c r="D99" s="11">
        <v>162004779</v>
      </c>
      <c r="E99" s="12" t="s">
        <v>139</v>
      </c>
      <c r="F99" s="11" t="s">
        <v>20</v>
      </c>
      <c r="G99" s="12" t="s">
        <v>16</v>
      </c>
      <c r="H99" s="11">
        <v>3834.3</v>
      </c>
      <c r="I99" s="11">
        <v>3928.75</v>
      </c>
      <c r="J99" s="13">
        <f t="shared" si="2"/>
        <v>-94.449999999999818</v>
      </c>
      <c r="K99" s="6">
        <f t="shared" si="3"/>
        <v>-2.4632918655295573</v>
      </c>
      <c r="L99" s="85"/>
      <c r="M99">
        <v>500</v>
      </c>
    </row>
    <row r="100" spans="1:13" ht="15.75" x14ac:dyDescent="0.25">
      <c r="A100" s="12" t="s">
        <v>11</v>
      </c>
      <c r="B100" s="9" t="s">
        <v>146</v>
      </c>
      <c r="C100" s="10" t="s">
        <v>147</v>
      </c>
      <c r="D100" s="11">
        <v>161006043</v>
      </c>
      <c r="E100" s="12" t="s">
        <v>139</v>
      </c>
      <c r="F100" s="11" t="s">
        <v>60</v>
      </c>
      <c r="G100" s="12" t="s">
        <v>16</v>
      </c>
      <c r="H100" s="82">
        <v>3976.84</v>
      </c>
      <c r="I100" s="11">
        <v>3361.01</v>
      </c>
      <c r="J100" s="13">
        <f t="shared" si="2"/>
        <v>615.82999999999993</v>
      </c>
      <c r="K100" s="6">
        <f t="shared" si="3"/>
        <v>15.485410526951044</v>
      </c>
      <c r="L100" s="11"/>
      <c r="M100">
        <v>660</v>
      </c>
    </row>
    <row r="101" spans="1:13" ht="15.75" x14ac:dyDescent="0.25">
      <c r="A101" s="12" t="s">
        <v>11</v>
      </c>
      <c r="B101" s="9" t="s">
        <v>149</v>
      </c>
      <c r="C101" s="10" t="s">
        <v>147</v>
      </c>
      <c r="D101" s="11">
        <v>151001533</v>
      </c>
      <c r="E101" s="12" t="s">
        <v>139</v>
      </c>
      <c r="F101" s="11" t="s">
        <v>52</v>
      </c>
      <c r="G101" s="12" t="s">
        <v>16</v>
      </c>
      <c r="H101" s="82">
        <v>4091.79</v>
      </c>
      <c r="I101" s="11">
        <v>4206.59</v>
      </c>
      <c r="J101" s="13">
        <f t="shared" si="2"/>
        <v>-114.80000000000018</v>
      </c>
      <c r="K101" s="6">
        <f t="shared" si="3"/>
        <v>-2.8056180791291871</v>
      </c>
      <c r="L101" s="11"/>
      <c r="M101">
        <v>500</v>
      </c>
    </row>
    <row r="102" spans="1:13" ht="15.75" x14ac:dyDescent="0.25">
      <c r="A102" s="12" t="s">
        <v>11</v>
      </c>
      <c r="B102" s="9" t="s">
        <v>145</v>
      </c>
      <c r="C102" s="10" t="s">
        <v>147</v>
      </c>
      <c r="D102" s="11">
        <v>162004781</v>
      </c>
      <c r="E102" s="12" t="s">
        <v>139</v>
      </c>
      <c r="F102" s="11" t="s">
        <v>20</v>
      </c>
      <c r="G102" s="12" t="s">
        <v>16</v>
      </c>
      <c r="H102" s="11">
        <v>4059.63</v>
      </c>
      <c r="I102" s="11">
        <v>3893.44</v>
      </c>
      <c r="J102" s="13">
        <f t="shared" si="2"/>
        <v>166.19000000000005</v>
      </c>
      <c r="K102" s="6">
        <f t="shared" si="3"/>
        <v>4.093722826957138</v>
      </c>
      <c r="L102" s="11"/>
      <c r="M102">
        <v>660</v>
      </c>
    </row>
    <row r="103" spans="1:13" ht="15.75" x14ac:dyDescent="0.25">
      <c r="A103" s="12" t="s">
        <v>11</v>
      </c>
      <c r="B103" s="9" t="s">
        <v>148</v>
      </c>
      <c r="C103" s="12" t="s">
        <v>152</v>
      </c>
      <c r="D103" s="11">
        <v>162004784</v>
      </c>
      <c r="E103" s="12" t="s">
        <v>147</v>
      </c>
      <c r="F103" s="11" t="s">
        <v>20</v>
      </c>
      <c r="G103" s="12" t="s">
        <v>16</v>
      </c>
      <c r="H103" s="11">
        <v>4131.0200000000004</v>
      </c>
      <c r="I103" s="11">
        <v>3921.62</v>
      </c>
      <c r="J103" s="13">
        <f t="shared" si="2"/>
        <v>209.40000000000055</v>
      </c>
      <c r="K103" s="6">
        <f t="shared" si="3"/>
        <v>5.0689660180778731</v>
      </c>
      <c r="L103" s="11"/>
      <c r="M103">
        <v>500</v>
      </c>
    </row>
    <row r="104" spans="1:13" ht="15.75" x14ac:dyDescent="0.25">
      <c r="A104" s="12" t="s">
        <v>11</v>
      </c>
      <c r="B104" s="9" t="s">
        <v>150</v>
      </c>
      <c r="C104" s="12" t="s">
        <v>136</v>
      </c>
      <c r="D104" s="11">
        <v>151001048</v>
      </c>
      <c r="E104" s="12" t="s">
        <v>152</v>
      </c>
      <c r="F104" s="11" t="s">
        <v>60</v>
      </c>
      <c r="G104" s="12" t="s">
        <v>16</v>
      </c>
      <c r="H104" s="11">
        <v>3230.24</v>
      </c>
      <c r="I104" s="11">
        <v>2815.29</v>
      </c>
      <c r="J104" s="11">
        <f t="shared" si="2"/>
        <v>414.94999999999982</v>
      </c>
      <c r="K104" s="83">
        <f t="shared" si="3"/>
        <v>12.845794739709739</v>
      </c>
      <c r="L104" s="11"/>
      <c r="M104">
        <v>500</v>
      </c>
    </row>
    <row r="105" spans="1:13" ht="15.75" x14ac:dyDescent="0.25">
      <c r="A105" s="12" t="s">
        <v>11</v>
      </c>
      <c r="B105" s="9" t="s">
        <v>151</v>
      </c>
      <c r="C105" s="12" t="s">
        <v>136</v>
      </c>
      <c r="D105" s="11">
        <v>162004789</v>
      </c>
      <c r="E105" s="12" t="s">
        <v>152</v>
      </c>
      <c r="F105" s="11" t="s">
        <v>20</v>
      </c>
      <c r="G105" s="12" t="s">
        <v>16</v>
      </c>
      <c r="H105" s="11">
        <v>4032.39</v>
      </c>
      <c r="I105" s="11">
        <v>3783.07</v>
      </c>
      <c r="J105" s="11">
        <f t="shared" si="2"/>
        <v>249.31999999999971</v>
      </c>
      <c r="K105" s="83">
        <f t="shared" si="3"/>
        <v>6.1829336944095115</v>
      </c>
      <c r="L105" s="11"/>
      <c r="M105">
        <v>500</v>
      </c>
    </row>
    <row r="106" spans="1:13" ht="15.75" x14ac:dyDescent="0.25">
      <c r="A106" s="12" t="s">
        <v>11</v>
      </c>
      <c r="B106" s="9" t="s">
        <v>154</v>
      </c>
      <c r="C106" s="12" t="s">
        <v>136</v>
      </c>
      <c r="D106" s="11">
        <v>161016591</v>
      </c>
      <c r="E106" s="12" t="s">
        <v>152</v>
      </c>
      <c r="F106" s="11" t="s">
        <v>52</v>
      </c>
      <c r="G106" s="12" t="s">
        <v>16</v>
      </c>
      <c r="H106" s="11">
        <v>4129</v>
      </c>
      <c r="I106" s="84">
        <v>4050.86</v>
      </c>
      <c r="J106" s="11">
        <f t="shared" si="2"/>
        <v>78.139999999999873</v>
      </c>
      <c r="K106" s="83">
        <f t="shared" si="3"/>
        <v>1.892467909905543</v>
      </c>
      <c r="L106" s="11"/>
      <c r="M106">
        <v>500</v>
      </c>
    </row>
    <row r="107" spans="1:13" ht="15.75" x14ac:dyDescent="0.25">
      <c r="A107" s="12" t="s">
        <v>11</v>
      </c>
      <c r="B107" s="9" t="s">
        <v>153</v>
      </c>
      <c r="C107" s="12" t="s">
        <v>155</v>
      </c>
      <c r="D107" s="11">
        <v>162004792</v>
      </c>
      <c r="E107" s="12" t="s">
        <v>136</v>
      </c>
      <c r="F107" s="11" t="s">
        <v>20</v>
      </c>
      <c r="G107" s="12" t="s">
        <v>16</v>
      </c>
      <c r="H107" s="82">
        <v>4019.56</v>
      </c>
      <c r="I107" s="11">
        <v>3725.9</v>
      </c>
      <c r="J107" s="11">
        <f>+H107-I107</f>
        <v>293.65999999999985</v>
      </c>
      <c r="K107" s="83">
        <f>+J107/H107%</f>
        <v>7.3057747614166688</v>
      </c>
      <c r="L107" s="11"/>
      <c r="M107">
        <v>660</v>
      </c>
    </row>
    <row r="108" spans="1:13" ht="21" x14ac:dyDescent="0.35">
      <c r="H108" s="110">
        <f>SUBTOTAL(9,H4:H107)</f>
        <v>349289.54</v>
      </c>
      <c r="I108" s="110">
        <f>SUBTOTAL(9,I4:I107)</f>
        <v>344439.79</v>
      </c>
      <c r="J108" s="110">
        <f>+H108-I108</f>
        <v>4849.75</v>
      </c>
      <c r="K108" s="110">
        <f>+J108/H108%</f>
        <v>1.3884612748495131</v>
      </c>
    </row>
    <row r="110" spans="1:13" x14ac:dyDescent="0.25">
      <c r="H110">
        <f>+'500MW'!H48+'660MW'!H64</f>
        <v>258785.97000000003</v>
      </c>
      <c r="I110">
        <f>+'500MW'!I48+'660MW'!I64</f>
        <v>254497.45000000004</v>
      </c>
      <c r="J110">
        <f>+'500MW'!J48+'660MW'!J64</f>
        <v>4288.5200000000004</v>
      </c>
    </row>
    <row r="111" spans="1:13" x14ac:dyDescent="0.25">
      <c r="H111">
        <f>+H108-H110</f>
        <v>90503.569999999949</v>
      </c>
      <c r="I111">
        <f t="shared" ref="I111" si="4">+I108-I110</f>
        <v>89942.339999999938</v>
      </c>
      <c r="J111" s="108">
        <f>+J108-J110</f>
        <v>561.22999999999956</v>
      </c>
    </row>
  </sheetData>
  <autoFilter ref="A3:M107" xr:uid="{C28DF638-3A5D-4004-AABE-C61515870852}"/>
  <conditionalFormatting sqref="D3:D107"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00F0-6E55-4573-A741-94423481F723}">
  <sheetPr filterMode="1"/>
  <dimension ref="A2:M48"/>
  <sheetViews>
    <sheetView tabSelected="1" workbookViewId="0">
      <selection activeCell="N53" sqref="N53"/>
    </sheetView>
  </sheetViews>
  <sheetFormatPr defaultRowHeight="15" x14ac:dyDescent="0.25"/>
  <cols>
    <col min="2" max="2" width="13.140625" customWidth="1"/>
    <col min="3" max="3" width="11.28515625" bestFit="1" customWidth="1"/>
    <col min="4" max="4" width="11.85546875" customWidth="1"/>
    <col min="5" max="5" width="12.7109375" customWidth="1"/>
    <col min="8" max="8" width="19.5703125" customWidth="1"/>
    <col min="9" max="9" width="16.5703125" customWidth="1"/>
    <col min="10" max="10" width="12.85546875" customWidth="1"/>
    <col min="11" max="11" width="11.140625" customWidth="1"/>
    <col min="12" max="12" width="19.140625" customWidth="1"/>
  </cols>
  <sheetData>
    <row r="2" spans="1:13" ht="21.75" thickBot="1" x14ac:dyDescent="0.4">
      <c r="E2" s="98">
        <v>45992</v>
      </c>
      <c r="F2" s="98" t="s">
        <v>167</v>
      </c>
    </row>
    <row r="3" spans="1:13" ht="15.75" x14ac:dyDescent="0.25">
      <c r="A3" s="1" t="s">
        <v>0</v>
      </c>
      <c r="B3" s="2" t="s">
        <v>1</v>
      </c>
      <c r="C3" s="3" t="s">
        <v>2</v>
      </c>
      <c r="D3" s="4" t="s">
        <v>3</v>
      </c>
      <c r="E3" s="1" t="s">
        <v>4</v>
      </c>
      <c r="F3" s="4" t="s">
        <v>5</v>
      </c>
      <c r="G3" s="5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4" t="s">
        <v>156</v>
      </c>
      <c r="M3" s="99" t="s">
        <v>165</v>
      </c>
    </row>
    <row r="4" spans="1:13" ht="15.75" hidden="1" x14ac:dyDescent="0.25">
      <c r="A4" s="8" t="s">
        <v>11</v>
      </c>
      <c r="B4" s="9" t="s">
        <v>12</v>
      </c>
      <c r="C4" s="10" t="s">
        <v>13</v>
      </c>
      <c r="D4" s="11">
        <v>451000016</v>
      </c>
      <c r="E4" s="12" t="s">
        <v>14</v>
      </c>
      <c r="F4" s="11" t="s">
        <v>15</v>
      </c>
      <c r="G4" s="12" t="s">
        <v>16</v>
      </c>
      <c r="H4" s="11">
        <v>3707.67</v>
      </c>
      <c r="I4" s="11">
        <v>3678.02</v>
      </c>
      <c r="J4" s="13">
        <f t="shared" ref="J4" si="0">+H4-I4</f>
        <v>29.650000000000091</v>
      </c>
      <c r="K4" s="6">
        <f t="shared" ref="K4" si="1">+J4/H4%</f>
        <v>0.79969360811507195</v>
      </c>
      <c r="L4" s="85"/>
      <c r="M4">
        <v>500</v>
      </c>
    </row>
    <row r="5" spans="1:13" ht="15.75" hidden="1" x14ac:dyDescent="0.25">
      <c r="A5" s="8" t="s">
        <v>11</v>
      </c>
      <c r="B5" s="9" t="s">
        <v>17</v>
      </c>
      <c r="C5" s="10" t="s">
        <v>18</v>
      </c>
      <c r="D5" s="11">
        <v>162004701</v>
      </c>
      <c r="E5" s="12" t="s">
        <v>19</v>
      </c>
      <c r="F5" s="11" t="s">
        <v>20</v>
      </c>
      <c r="G5" s="12" t="s">
        <v>16</v>
      </c>
      <c r="H5" s="11">
        <v>3943.31</v>
      </c>
      <c r="I5" s="11">
        <v>4024.33</v>
      </c>
      <c r="J5" s="13">
        <f t="shared" ref="J5:J47" si="2">+H5-I5</f>
        <v>-81.019999999999982</v>
      </c>
      <c r="K5" s="6">
        <f t="shared" ref="K5:K47" si="3">+J5/H5%</f>
        <v>-2.0546190890394107</v>
      </c>
      <c r="L5" s="85"/>
      <c r="M5">
        <v>500</v>
      </c>
    </row>
    <row r="6" spans="1:13" ht="15.75" hidden="1" x14ac:dyDescent="0.25">
      <c r="A6" s="14" t="s">
        <v>23</v>
      </c>
      <c r="B6" s="15" t="s">
        <v>31</v>
      </c>
      <c r="C6" s="16" t="s">
        <v>29</v>
      </c>
      <c r="D6" s="17">
        <v>162001064</v>
      </c>
      <c r="E6" s="14" t="s">
        <v>32</v>
      </c>
      <c r="F6" s="17" t="s">
        <v>25</v>
      </c>
      <c r="G6" s="14" t="s">
        <v>26</v>
      </c>
      <c r="H6" s="18">
        <v>3376.68</v>
      </c>
      <c r="I6" s="19">
        <v>3370.83</v>
      </c>
      <c r="J6" s="20">
        <f t="shared" si="2"/>
        <v>5.8499999999999091</v>
      </c>
      <c r="K6" s="21">
        <f t="shared" si="3"/>
        <v>0.17324709477948486</v>
      </c>
      <c r="L6" s="88"/>
      <c r="M6">
        <v>500</v>
      </c>
    </row>
    <row r="7" spans="1:13" ht="16.5" hidden="1" thickBot="1" x14ac:dyDescent="0.3">
      <c r="A7" s="22"/>
      <c r="B7" s="23"/>
      <c r="C7" s="24"/>
      <c r="D7" s="25">
        <v>162001697</v>
      </c>
      <c r="E7" s="26" t="s">
        <v>13</v>
      </c>
      <c r="F7" s="25" t="s">
        <v>27</v>
      </c>
      <c r="G7" s="26" t="s">
        <v>16</v>
      </c>
      <c r="H7" s="27"/>
      <c r="I7" s="28"/>
      <c r="J7" s="29"/>
      <c r="K7" s="30"/>
      <c r="L7" s="87" t="s">
        <v>157</v>
      </c>
      <c r="M7">
        <v>500</v>
      </c>
    </row>
    <row r="8" spans="1:13" ht="15.75" hidden="1" x14ac:dyDescent="0.25">
      <c r="A8" s="8" t="s">
        <v>11</v>
      </c>
      <c r="B8" s="55" t="s">
        <v>38</v>
      </c>
      <c r="C8" s="10" t="s">
        <v>29</v>
      </c>
      <c r="D8" s="56">
        <v>451000017</v>
      </c>
      <c r="E8" s="8" t="s">
        <v>29</v>
      </c>
      <c r="F8" s="56" t="s">
        <v>15</v>
      </c>
      <c r="G8" s="8" t="s">
        <v>16</v>
      </c>
      <c r="H8" s="57">
        <v>4060.2</v>
      </c>
      <c r="I8" s="56">
        <v>4053.95</v>
      </c>
      <c r="J8" s="58">
        <f t="shared" si="2"/>
        <v>6.25</v>
      </c>
      <c r="K8" s="59">
        <f t="shared" si="3"/>
        <v>0.15393330377813902</v>
      </c>
      <c r="L8" s="57">
        <v>670</v>
      </c>
      <c r="M8">
        <v>500</v>
      </c>
    </row>
    <row r="9" spans="1:13" ht="15.75" hidden="1" x14ac:dyDescent="0.25">
      <c r="A9" s="8" t="s">
        <v>11</v>
      </c>
      <c r="B9" s="9" t="s">
        <v>55</v>
      </c>
      <c r="C9" s="10" t="s">
        <v>56</v>
      </c>
      <c r="D9" s="11">
        <v>142000266</v>
      </c>
      <c r="E9" s="12" t="s">
        <v>50</v>
      </c>
      <c r="F9" s="11" t="s">
        <v>20</v>
      </c>
      <c r="G9" s="12" t="s">
        <v>16</v>
      </c>
      <c r="H9" s="11">
        <v>3915.96</v>
      </c>
      <c r="I9" s="11">
        <v>3959.41</v>
      </c>
      <c r="J9" s="13">
        <f t="shared" si="2"/>
        <v>-43.449999999999818</v>
      </c>
      <c r="K9" s="6">
        <f t="shared" si="3"/>
        <v>-1.1095618954228292</v>
      </c>
      <c r="L9" s="85"/>
      <c r="M9">
        <v>500</v>
      </c>
    </row>
    <row r="10" spans="1:13" ht="15.75" hidden="1" x14ac:dyDescent="0.25">
      <c r="A10" s="8" t="s">
        <v>11</v>
      </c>
      <c r="B10" s="9" t="s">
        <v>57</v>
      </c>
      <c r="C10" s="10" t="s">
        <v>58</v>
      </c>
      <c r="D10" s="11">
        <v>142000267</v>
      </c>
      <c r="E10" s="12" t="s">
        <v>50</v>
      </c>
      <c r="F10" s="11" t="s">
        <v>20</v>
      </c>
      <c r="G10" s="12" t="s">
        <v>16</v>
      </c>
      <c r="H10" s="11">
        <v>3936.07</v>
      </c>
      <c r="I10" s="11">
        <v>3950.6</v>
      </c>
      <c r="J10" s="13">
        <f t="shared" si="2"/>
        <v>-14.529999999999745</v>
      </c>
      <c r="K10" s="6">
        <f t="shared" si="3"/>
        <v>-0.36914993889843789</v>
      </c>
      <c r="L10" s="85"/>
      <c r="M10">
        <v>500</v>
      </c>
    </row>
    <row r="11" spans="1:13" ht="15.75" hidden="1" x14ac:dyDescent="0.25">
      <c r="A11" s="14" t="s">
        <v>33</v>
      </c>
      <c r="B11" s="15" t="s">
        <v>67</v>
      </c>
      <c r="C11" s="16" t="s">
        <v>65</v>
      </c>
      <c r="D11" s="17">
        <v>161000190</v>
      </c>
      <c r="E11" s="14" t="s">
        <v>50</v>
      </c>
      <c r="F11" s="17" t="s">
        <v>68</v>
      </c>
      <c r="G11" s="14" t="s">
        <v>26</v>
      </c>
      <c r="H11" s="18">
        <v>3960.9</v>
      </c>
      <c r="I11" s="19">
        <v>3738.76</v>
      </c>
      <c r="J11" s="20">
        <f t="shared" si="2"/>
        <v>222.13999999999987</v>
      </c>
      <c r="K11" s="21">
        <f t="shared" si="3"/>
        <v>5.60832134110934</v>
      </c>
      <c r="L11" s="88"/>
      <c r="M11">
        <v>500</v>
      </c>
    </row>
    <row r="12" spans="1:13" ht="16.5" hidden="1" thickBot="1" x14ac:dyDescent="0.3">
      <c r="A12" s="22"/>
      <c r="B12" s="23"/>
      <c r="C12" s="24"/>
      <c r="D12" s="25">
        <v>162001709</v>
      </c>
      <c r="E12" s="26" t="s">
        <v>58</v>
      </c>
      <c r="F12" s="25" t="s">
        <v>27</v>
      </c>
      <c r="G12" s="26" t="s">
        <v>16</v>
      </c>
      <c r="H12" s="27"/>
      <c r="I12" s="28"/>
      <c r="J12" s="29"/>
      <c r="K12" s="30"/>
      <c r="L12" s="87" t="s">
        <v>157</v>
      </c>
      <c r="M12">
        <v>500</v>
      </c>
    </row>
    <row r="13" spans="1:13" ht="15.75" hidden="1" x14ac:dyDescent="0.25">
      <c r="A13" s="8" t="s">
        <v>11</v>
      </c>
      <c r="B13" s="9" t="s">
        <v>70</v>
      </c>
      <c r="C13" s="10" t="s">
        <v>71</v>
      </c>
      <c r="D13" s="11">
        <v>161016565</v>
      </c>
      <c r="E13" s="12" t="s">
        <v>58</v>
      </c>
      <c r="F13" s="11" t="s">
        <v>52</v>
      </c>
      <c r="G13" s="12" t="s">
        <v>16</v>
      </c>
      <c r="H13" s="11">
        <v>4204</v>
      </c>
      <c r="I13" s="11">
        <v>3990.89</v>
      </c>
      <c r="J13" s="13">
        <f t="shared" si="2"/>
        <v>213.11000000000013</v>
      </c>
      <c r="K13" s="6">
        <f t="shared" si="3"/>
        <v>5.0692197906755503</v>
      </c>
      <c r="L13" s="85"/>
      <c r="M13">
        <v>500</v>
      </c>
    </row>
    <row r="14" spans="1:13" ht="15.75" hidden="1" x14ac:dyDescent="0.25">
      <c r="A14" s="14" t="s">
        <v>33</v>
      </c>
      <c r="B14" s="15" t="s">
        <v>75</v>
      </c>
      <c r="C14" s="16" t="s">
        <v>79</v>
      </c>
      <c r="D14" s="17">
        <v>161002839</v>
      </c>
      <c r="E14" s="14" t="s">
        <v>50</v>
      </c>
      <c r="F14" s="17" t="s">
        <v>35</v>
      </c>
      <c r="G14" s="14" t="s">
        <v>26</v>
      </c>
      <c r="H14" s="18">
        <v>4091.68</v>
      </c>
      <c r="I14" s="19">
        <v>3939.62</v>
      </c>
      <c r="J14" s="20">
        <f t="shared" si="2"/>
        <v>152.05999999999995</v>
      </c>
      <c r="K14" s="21">
        <f t="shared" si="3"/>
        <v>3.7163219020060212</v>
      </c>
      <c r="L14" s="86"/>
      <c r="M14">
        <v>500</v>
      </c>
    </row>
    <row r="15" spans="1:13" ht="16.5" hidden="1" thickBot="1" x14ac:dyDescent="0.3">
      <c r="A15" s="22"/>
      <c r="B15" s="23"/>
      <c r="C15" s="24"/>
      <c r="D15" s="25">
        <v>162001711</v>
      </c>
      <c r="E15" s="26" t="s">
        <v>65</v>
      </c>
      <c r="F15" s="25" t="s">
        <v>27</v>
      </c>
      <c r="G15" s="26" t="s">
        <v>16</v>
      </c>
      <c r="H15" s="27"/>
      <c r="I15" s="28"/>
      <c r="J15" s="29"/>
      <c r="K15" s="30"/>
      <c r="L15" s="87" t="s">
        <v>157</v>
      </c>
      <c r="M15">
        <v>500</v>
      </c>
    </row>
    <row r="16" spans="1:13" ht="15.75" hidden="1" x14ac:dyDescent="0.25">
      <c r="A16" s="14" t="s">
        <v>33</v>
      </c>
      <c r="B16" s="15" t="s">
        <v>77</v>
      </c>
      <c r="C16" s="16" t="s">
        <v>79</v>
      </c>
      <c r="D16" s="17">
        <v>161000083</v>
      </c>
      <c r="E16" s="14" t="s">
        <v>56</v>
      </c>
      <c r="F16" s="17" t="s">
        <v>81</v>
      </c>
      <c r="G16" s="14" t="s">
        <v>26</v>
      </c>
      <c r="H16" s="18">
        <v>4183.1499999999996</v>
      </c>
      <c r="I16" s="19">
        <v>3900.38</v>
      </c>
      <c r="J16" s="20">
        <f t="shared" si="2"/>
        <v>282.76999999999953</v>
      </c>
      <c r="K16" s="21">
        <f t="shared" si="3"/>
        <v>6.7597384745944931</v>
      </c>
      <c r="L16" s="88"/>
      <c r="M16">
        <v>500</v>
      </c>
    </row>
    <row r="17" spans="1:13" ht="16.5" hidden="1" thickBot="1" x14ac:dyDescent="0.3">
      <c r="A17" s="22"/>
      <c r="B17" s="23"/>
      <c r="C17" s="24"/>
      <c r="D17" s="25">
        <v>162001712</v>
      </c>
      <c r="E17" s="26" t="s">
        <v>65</v>
      </c>
      <c r="F17" s="25" t="s">
        <v>27</v>
      </c>
      <c r="G17" s="26" t="s">
        <v>16</v>
      </c>
      <c r="H17" s="27"/>
      <c r="I17" s="28"/>
      <c r="J17" s="29"/>
      <c r="K17" s="30"/>
      <c r="L17" s="87" t="s">
        <v>157</v>
      </c>
      <c r="M17">
        <v>500</v>
      </c>
    </row>
    <row r="18" spans="1:13" ht="15.75" hidden="1" x14ac:dyDescent="0.25">
      <c r="A18" s="8" t="s">
        <v>11</v>
      </c>
      <c r="B18" s="9" t="s">
        <v>78</v>
      </c>
      <c r="C18" s="10" t="s">
        <v>79</v>
      </c>
      <c r="D18" s="11">
        <v>162004727</v>
      </c>
      <c r="E18" s="12" t="s">
        <v>71</v>
      </c>
      <c r="F18" s="11" t="s">
        <v>20</v>
      </c>
      <c r="G18" s="12" t="s">
        <v>16</v>
      </c>
      <c r="H18" s="11">
        <v>3807.3</v>
      </c>
      <c r="I18" s="11">
        <v>3896.25</v>
      </c>
      <c r="J18" s="13">
        <f t="shared" si="2"/>
        <v>-88.949999999999818</v>
      </c>
      <c r="K18" s="6">
        <f t="shared" si="3"/>
        <v>-2.3363013158931478</v>
      </c>
      <c r="L18" s="85"/>
      <c r="M18">
        <v>500</v>
      </c>
    </row>
    <row r="19" spans="1:13" ht="15.75" hidden="1" x14ac:dyDescent="0.25">
      <c r="A19" s="14" t="s">
        <v>33</v>
      </c>
      <c r="B19" s="15" t="s">
        <v>84</v>
      </c>
      <c r="C19" s="16" t="s">
        <v>86</v>
      </c>
      <c r="D19" s="17">
        <v>161002835</v>
      </c>
      <c r="E19" s="14" t="s">
        <v>19</v>
      </c>
      <c r="F19" s="17" t="s">
        <v>35</v>
      </c>
      <c r="G19" s="14" t="s">
        <v>26</v>
      </c>
      <c r="H19" s="18">
        <v>3977.29</v>
      </c>
      <c r="I19" s="19">
        <v>3665.47</v>
      </c>
      <c r="J19" s="20">
        <f t="shared" si="2"/>
        <v>311.82000000000016</v>
      </c>
      <c r="K19" s="21">
        <f t="shared" si="3"/>
        <v>7.8400116662350534</v>
      </c>
      <c r="L19" s="88"/>
      <c r="M19">
        <v>500</v>
      </c>
    </row>
    <row r="20" spans="1:13" ht="16.5" hidden="1" thickBot="1" x14ac:dyDescent="0.3">
      <c r="A20" s="22"/>
      <c r="B20" s="23"/>
      <c r="C20" s="24"/>
      <c r="D20" s="25">
        <v>162001713</v>
      </c>
      <c r="E20" s="26" t="s">
        <v>71</v>
      </c>
      <c r="F20" s="25" t="s">
        <v>27</v>
      </c>
      <c r="G20" s="26" t="s">
        <v>16</v>
      </c>
      <c r="H20" s="27"/>
      <c r="I20" s="28"/>
      <c r="J20" s="29"/>
      <c r="K20" s="30"/>
      <c r="L20" s="87" t="s">
        <v>157</v>
      </c>
      <c r="M20">
        <v>500</v>
      </c>
    </row>
    <row r="21" spans="1:13" ht="15.75" hidden="1" x14ac:dyDescent="0.25">
      <c r="A21" s="8" t="s">
        <v>11</v>
      </c>
      <c r="B21" s="9" t="s">
        <v>87</v>
      </c>
      <c r="C21" s="10" t="s">
        <v>86</v>
      </c>
      <c r="D21" s="11">
        <v>162004731</v>
      </c>
      <c r="E21" s="12" t="s">
        <v>79</v>
      </c>
      <c r="F21" s="11" t="s">
        <v>20</v>
      </c>
      <c r="G21" s="12" t="s">
        <v>16</v>
      </c>
      <c r="H21" s="11">
        <v>3850.27</v>
      </c>
      <c r="I21" s="11">
        <v>3877.33</v>
      </c>
      <c r="J21" s="13">
        <f t="shared" si="2"/>
        <v>-27.059999999999945</v>
      </c>
      <c r="K21" s="6">
        <f t="shared" si="3"/>
        <v>-0.70280785503354171</v>
      </c>
      <c r="L21" s="85"/>
      <c r="M21">
        <v>500</v>
      </c>
    </row>
    <row r="22" spans="1:13" ht="15.75" hidden="1" x14ac:dyDescent="0.25">
      <c r="A22" s="8" t="s">
        <v>11</v>
      </c>
      <c r="B22" s="9" t="s">
        <v>88</v>
      </c>
      <c r="C22" s="10" t="s">
        <v>86</v>
      </c>
      <c r="D22" s="11">
        <v>162004735</v>
      </c>
      <c r="E22" s="12" t="s">
        <v>86</v>
      </c>
      <c r="F22" s="11" t="s">
        <v>20</v>
      </c>
      <c r="G22" s="12" t="s">
        <v>16</v>
      </c>
      <c r="H22" s="11">
        <v>3941.6</v>
      </c>
      <c r="I22" s="11">
        <v>3975.95</v>
      </c>
      <c r="J22" s="13">
        <f t="shared" si="2"/>
        <v>-34.349999999999909</v>
      </c>
      <c r="K22" s="6">
        <f t="shared" si="3"/>
        <v>-0.87147351329409151</v>
      </c>
      <c r="L22" s="85"/>
      <c r="M22">
        <v>500</v>
      </c>
    </row>
    <row r="23" spans="1:13" ht="15.75" hidden="1" x14ac:dyDescent="0.25">
      <c r="A23" s="8" t="s">
        <v>11</v>
      </c>
      <c r="B23" s="9" t="s">
        <v>90</v>
      </c>
      <c r="C23" s="10" t="s">
        <v>92</v>
      </c>
      <c r="D23" s="11">
        <v>162004738</v>
      </c>
      <c r="E23" s="12" t="s">
        <v>93</v>
      </c>
      <c r="F23" s="11" t="s">
        <v>20</v>
      </c>
      <c r="G23" s="12" t="s">
        <v>16</v>
      </c>
      <c r="H23" s="11">
        <v>4045</v>
      </c>
      <c r="I23" s="11">
        <v>4061.43</v>
      </c>
      <c r="J23" s="13">
        <f t="shared" si="2"/>
        <v>-16.429999999999836</v>
      </c>
      <c r="K23" s="6">
        <f t="shared" si="3"/>
        <v>-0.40618046971569433</v>
      </c>
      <c r="L23" s="85"/>
      <c r="M23">
        <v>500</v>
      </c>
    </row>
    <row r="24" spans="1:13" ht="15.75" hidden="1" x14ac:dyDescent="0.25">
      <c r="A24" s="8" t="s">
        <v>11</v>
      </c>
      <c r="B24" s="9" t="s">
        <v>91</v>
      </c>
      <c r="C24" s="10" t="s">
        <v>96</v>
      </c>
      <c r="D24" s="11">
        <v>151000306</v>
      </c>
      <c r="E24" s="12" t="s">
        <v>92</v>
      </c>
      <c r="F24" s="11" t="s">
        <v>22</v>
      </c>
      <c r="G24" s="12" t="s">
        <v>16</v>
      </c>
      <c r="H24" s="11">
        <v>3920.47</v>
      </c>
      <c r="I24" s="11">
        <v>3890.35</v>
      </c>
      <c r="J24" s="13">
        <f t="shared" si="2"/>
        <v>30.119999999999891</v>
      </c>
      <c r="K24" s="6">
        <f t="shared" si="3"/>
        <v>0.76827523230632788</v>
      </c>
      <c r="L24" s="85"/>
      <c r="M24">
        <v>500</v>
      </c>
    </row>
    <row r="25" spans="1:13" ht="15.75" hidden="1" x14ac:dyDescent="0.25">
      <c r="A25" s="8" t="s">
        <v>11</v>
      </c>
      <c r="B25" s="9" t="s">
        <v>99</v>
      </c>
      <c r="C25" s="10" t="s">
        <v>96</v>
      </c>
      <c r="D25" s="11">
        <v>151001522</v>
      </c>
      <c r="E25" s="12" t="s">
        <v>92</v>
      </c>
      <c r="F25" s="11" t="s">
        <v>52</v>
      </c>
      <c r="G25" s="12" t="s">
        <v>16</v>
      </c>
      <c r="H25" s="11">
        <v>3870.83</v>
      </c>
      <c r="I25" s="11">
        <v>3992.55</v>
      </c>
      <c r="J25" s="13">
        <f t="shared" si="2"/>
        <v>-121.72000000000025</v>
      </c>
      <c r="K25" s="6">
        <f t="shared" si="3"/>
        <v>-3.1445452267343246</v>
      </c>
      <c r="L25" s="85"/>
      <c r="M25">
        <v>500</v>
      </c>
    </row>
    <row r="26" spans="1:13" ht="15.75" hidden="1" x14ac:dyDescent="0.25">
      <c r="A26" s="8" t="s">
        <v>11</v>
      </c>
      <c r="B26" s="9" t="s">
        <v>95</v>
      </c>
      <c r="C26" s="10" t="s">
        <v>96</v>
      </c>
      <c r="D26" s="11">
        <v>151000307</v>
      </c>
      <c r="E26" s="12" t="s">
        <v>96</v>
      </c>
      <c r="F26" s="11" t="s">
        <v>22</v>
      </c>
      <c r="G26" s="12" t="s">
        <v>16</v>
      </c>
      <c r="H26" s="11">
        <v>3989.8</v>
      </c>
      <c r="I26" s="11">
        <v>3924.56</v>
      </c>
      <c r="J26" s="13">
        <f t="shared" si="2"/>
        <v>65.240000000000236</v>
      </c>
      <c r="K26" s="6">
        <f t="shared" si="3"/>
        <v>1.6351696826908675</v>
      </c>
      <c r="L26" s="85"/>
      <c r="M26">
        <v>500</v>
      </c>
    </row>
    <row r="27" spans="1:13" ht="15.75" hidden="1" x14ac:dyDescent="0.25">
      <c r="A27" s="8" t="s">
        <v>11</v>
      </c>
      <c r="B27" s="9" t="s">
        <v>97</v>
      </c>
      <c r="C27" s="10" t="s">
        <v>102</v>
      </c>
      <c r="D27" s="11">
        <v>162004743</v>
      </c>
      <c r="E27" s="12" t="s">
        <v>92</v>
      </c>
      <c r="F27" s="11" t="s">
        <v>20</v>
      </c>
      <c r="G27" s="12" t="s">
        <v>16</v>
      </c>
      <c r="H27" s="11">
        <v>4143.22</v>
      </c>
      <c r="I27" s="11">
        <v>4119.46</v>
      </c>
      <c r="J27" s="13">
        <f t="shared" si="2"/>
        <v>23.760000000000218</v>
      </c>
      <c r="K27" s="6">
        <f t="shared" si="3"/>
        <v>0.57346701357881591</v>
      </c>
      <c r="L27" s="85"/>
      <c r="M27">
        <v>500</v>
      </c>
    </row>
    <row r="28" spans="1:13" ht="15.75" hidden="1" x14ac:dyDescent="0.25">
      <c r="A28" s="8" t="s">
        <v>11</v>
      </c>
      <c r="B28" s="9" t="s">
        <v>104</v>
      </c>
      <c r="C28" s="10" t="s">
        <v>109</v>
      </c>
      <c r="D28" s="11">
        <v>162004750</v>
      </c>
      <c r="E28" s="12" t="s">
        <v>102</v>
      </c>
      <c r="F28" s="11" t="s">
        <v>20</v>
      </c>
      <c r="G28" s="12" t="s">
        <v>16</v>
      </c>
      <c r="H28" s="11">
        <v>3910.4</v>
      </c>
      <c r="I28" s="11">
        <v>4003.89</v>
      </c>
      <c r="J28" s="13">
        <f t="shared" si="2"/>
        <v>-93.489999999999782</v>
      </c>
      <c r="K28" s="6">
        <f t="shared" si="3"/>
        <v>-2.3908040098199619</v>
      </c>
      <c r="L28" s="85"/>
      <c r="M28">
        <v>500</v>
      </c>
    </row>
    <row r="29" spans="1:13" ht="15.75" hidden="1" x14ac:dyDescent="0.25">
      <c r="A29" s="8" t="s">
        <v>11</v>
      </c>
      <c r="B29" s="9" t="s">
        <v>112</v>
      </c>
      <c r="C29" s="10" t="s">
        <v>109</v>
      </c>
      <c r="D29" s="11">
        <v>161016577</v>
      </c>
      <c r="E29" s="12" t="s">
        <v>102</v>
      </c>
      <c r="F29" s="11" t="s">
        <v>52</v>
      </c>
      <c r="G29" s="12" t="s">
        <v>16</v>
      </c>
      <c r="H29" s="11">
        <v>4074.95</v>
      </c>
      <c r="I29" s="11">
        <v>4175.3999999999996</v>
      </c>
      <c r="J29" s="13">
        <f t="shared" si="2"/>
        <v>-100.44999999999982</v>
      </c>
      <c r="K29" s="6">
        <f t="shared" si="3"/>
        <v>-2.4650609209928911</v>
      </c>
      <c r="L29" s="85"/>
      <c r="M29">
        <v>500</v>
      </c>
    </row>
    <row r="30" spans="1:13" ht="15.75" hidden="1" x14ac:dyDescent="0.25">
      <c r="A30" s="8" t="s">
        <v>11</v>
      </c>
      <c r="B30" s="9" t="s">
        <v>111</v>
      </c>
      <c r="C30" s="10" t="s">
        <v>119</v>
      </c>
      <c r="D30" s="11">
        <v>151001523</v>
      </c>
      <c r="E30" s="12" t="s">
        <v>116</v>
      </c>
      <c r="F30" s="11" t="s">
        <v>52</v>
      </c>
      <c r="G30" s="12" t="s">
        <v>16</v>
      </c>
      <c r="H30" s="11">
        <v>3942.35</v>
      </c>
      <c r="I30" s="11">
        <v>4131.6099999999997</v>
      </c>
      <c r="J30" s="13">
        <f t="shared" si="2"/>
        <v>-189.25999999999976</v>
      </c>
      <c r="K30" s="6">
        <f t="shared" si="3"/>
        <v>-4.8006899438152315</v>
      </c>
      <c r="L30" s="85"/>
      <c r="M30">
        <v>500</v>
      </c>
    </row>
    <row r="31" spans="1:13" ht="15.75" hidden="1" x14ac:dyDescent="0.25">
      <c r="A31" s="8" t="s">
        <v>11</v>
      </c>
      <c r="B31" s="9" t="s">
        <v>113</v>
      </c>
      <c r="C31" s="10" t="s">
        <v>119</v>
      </c>
      <c r="D31" s="11">
        <v>151001524</v>
      </c>
      <c r="E31" s="12" t="s">
        <v>116</v>
      </c>
      <c r="F31" s="11" t="s">
        <v>52</v>
      </c>
      <c r="G31" s="12" t="s">
        <v>16</v>
      </c>
      <c r="H31" s="11">
        <v>3650.47</v>
      </c>
      <c r="I31" s="11">
        <v>3621.3</v>
      </c>
      <c r="J31" s="13">
        <f t="shared" si="2"/>
        <v>29.169999999999618</v>
      </c>
      <c r="K31" s="6">
        <f t="shared" si="3"/>
        <v>0.79907518757857532</v>
      </c>
      <c r="L31" s="85"/>
      <c r="M31">
        <v>500</v>
      </c>
    </row>
    <row r="32" spans="1:13" ht="16.5" thickBot="1" x14ac:dyDescent="0.3">
      <c r="A32" s="8" t="s">
        <v>11</v>
      </c>
      <c r="B32" s="9" t="s">
        <v>118</v>
      </c>
      <c r="C32" s="10" t="s">
        <v>124</v>
      </c>
      <c r="D32" s="11">
        <v>162004760</v>
      </c>
      <c r="E32" s="12" t="s">
        <v>125</v>
      </c>
      <c r="F32" s="11" t="s">
        <v>20</v>
      </c>
      <c r="G32" s="12" t="s">
        <v>16</v>
      </c>
      <c r="H32" s="11">
        <v>4009.8</v>
      </c>
      <c r="I32" s="11">
        <v>4079.81</v>
      </c>
      <c r="J32" s="13">
        <f t="shared" si="2"/>
        <v>-70.009999999999764</v>
      </c>
      <c r="K32" s="6">
        <f t="shared" si="3"/>
        <v>-1.7459723676991312</v>
      </c>
      <c r="L32" s="85"/>
      <c r="M32">
        <v>500</v>
      </c>
    </row>
    <row r="33" spans="1:13" ht="15.75" x14ac:dyDescent="0.25">
      <c r="A33" s="14" t="s">
        <v>11</v>
      </c>
      <c r="B33" s="15" t="s">
        <v>122</v>
      </c>
      <c r="C33" s="16" t="s">
        <v>127</v>
      </c>
      <c r="D33" s="17">
        <v>162004762</v>
      </c>
      <c r="E33" s="14" t="s">
        <v>124</v>
      </c>
      <c r="F33" s="17" t="s">
        <v>20</v>
      </c>
      <c r="G33" s="14" t="s">
        <v>129</v>
      </c>
      <c r="H33" s="18">
        <v>4113.8</v>
      </c>
      <c r="I33" s="19">
        <v>4080.88</v>
      </c>
      <c r="J33" s="20">
        <f t="shared" si="2"/>
        <v>32.920000000000073</v>
      </c>
      <c r="K33" s="21">
        <f t="shared" si="3"/>
        <v>0.80023336088288366</v>
      </c>
      <c r="L33" s="86"/>
      <c r="M33">
        <v>500</v>
      </c>
    </row>
    <row r="34" spans="1:13" ht="16.5" hidden="1" thickBot="1" x14ac:dyDescent="0.3">
      <c r="A34" s="22"/>
      <c r="B34" s="23"/>
      <c r="C34" s="24"/>
      <c r="D34" s="25">
        <v>162004771</v>
      </c>
      <c r="E34" s="26" t="s">
        <v>130</v>
      </c>
      <c r="F34" s="25" t="s">
        <v>20</v>
      </c>
      <c r="G34" s="26" t="s">
        <v>16</v>
      </c>
      <c r="H34" s="27"/>
      <c r="I34" s="28"/>
      <c r="J34" s="29"/>
      <c r="K34" s="30"/>
      <c r="L34" s="91" t="s">
        <v>161</v>
      </c>
      <c r="M34">
        <v>500</v>
      </c>
    </row>
    <row r="35" spans="1:13" ht="15.75" x14ac:dyDescent="0.25">
      <c r="A35" s="12" t="s">
        <v>11</v>
      </c>
      <c r="B35" s="9" t="s">
        <v>123</v>
      </c>
      <c r="C35" s="10" t="s">
        <v>130</v>
      </c>
      <c r="D35" s="11">
        <v>162004766</v>
      </c>
      <c r="E35" s="12" t="s">
        <v>127</v>
      </c>
      <c r="F35" s="11" t="s">
        <v>20</v>
      </c>
      <c r="G35" s="12" t="s">
        <v>16</v>
      </c>
      <c r="H35" s="11">
        <v>3907.63</v>
      </c>
      <c r="I35" s="11">
        <v>3749.81</v>
      </c>
      <c r="J35" s="13">
        <f t="shared" si="2"/>
        <v>157.82000000000016</v>
      </c>
      <c r="K35" s="6">
        <f t="shared" si="3"/>
        <v>4.0387651850354347</v>
      </c>
      <c r="L35" s="95" t="s">
        <v>162</v>
      </c>
      <c r="M35">
        <v>500</v>
      </c>
    </row>
    <row r="36" spans="1:13" ht="16.5" thickBot="1" x14ac:dyDescent="0.3">
      <c r="A36" s="12" t="s">
        <v>11</v>
      </c>
      <c r="B36" s="9" t="s">
        <v>131</v>
      </c>
      <c r="C36" s="10" t="s">
        <v>130</v>
      </c>
      <c r="D36" s="11">
        <v>162004769</v>
      </c>
      <c r="E36" s="12" t="s">
        <v>130</v>
      </c>
      <c r="F36" s="11" t="s">
        <v>20</v>
      </c>
      <c r="G36" s="12" t="s">
        <v>16</v>
      </c>
      <c r="H36" s="11">
        <v>4181.8</v>
      </c>
      <c r="I36" s="11">
        <v>4234.7</v>
      </c>
      <c r="J36" s="13">
        <f t="shared" si="2"/>
        <v>-52.899999999999636</v>
      </c>
      <c r="K36" s="6">
        <f t="shared" si="3"/>
        <v>-1.2650055000239042</v>
      </c>
      <c r="L36" s="96"/>
      <c r="M36">
        <v>500</v>
      </c>
    </row>
    <row r="37" spans="1:13" ht="15.75" x14ac:dyDescent="0.25">
      <c r="A37" s="14" t="s">
        <v>11</v>
      </c>
      <c r="B37" s="15" t="s">
        <v>132</v>
      </c>
      <c r="C37" s="16" t="s">
        <v>130</v>
      </c>
      <c r="D37" s="17">
        <v>162004768</v>
      </c>
      <c r="E37" s="14" t="s">
        <v>127</v>
      </c>
      <c r="F37" s="17" t="s">
        <v>20</v>
      </c>
      <c r="G37" s="14" t="s">
        <v>135</v>
      </c>
      <c r="H37" s="18">
        <v>4168.8</v>
      </c>
      <c r="I37" s="19">
        <v>4135.45</v>
      </c>
      <c r="J37" s="20">
        <f t="shared" si="2"/>
        <v>33.350000000000364</v>
      </c>
      <c r="K37" s="21">
        <f t="shared" si="3"/>
        <v>0.79999040491269335</v>
      </c>
      <c r="L37" s="88"/>
      <c r="M37">
        <v>500</v>
      </c>
    </row>
    <row r="38" spans="1:13" ht="16.5" hidden="1" thickBot="1" x14ac:dyDescent="0.3">
      <c r="A38" s="22"/>
      <c r="B38" s="23"/>
      <c r="C38" s="24"/>
      <c r="D38" s="25">
        <v>112000118</v>
      </c>
      <c r="E38" s="26" t="s">
        <v>136</v>
      </c>
      <c r="F38" s="25" t="s">
        <v>20</v>
      </c>
      <c r="G38" s="26" t="s">
        <v>16</v>
      </c>
      <c r="H38" s="27"/>
      <c r="I38" s="28"/>
      <c r="J38" s="29"/>
      <c r="K38" s="30"/>
      <c r="L38" s="113" t="s">
        <v>161</v>
      </c>
      <c r="M38">
        <v>500</v>
      </c>
    </row>
    <row r="39" spans="1:13" ht="15.75" x14ac:dyDescent="0.25">
      <c r="A39" s="12" t="s">
        <v>11</v>
      </c>
      <c r="B39" s="9" t="s">
        <v>140</v>
      </c>
      <c r="C39" s="10" t="s">
        <v>141</v>
      </c>
      <c r="D39" s="11">
        <v>162004773</v>
      </c>
      <c r="E39" s="12" t="s">
        <v>138</v>
      </c>
      <c r="F39" s="11" t="s">
        <v>20</v>
      </c>
      <c r="G39" s="12" t="s">
        <v>16</v>
      </c>
      <c r="H39" s="11">
        <v>4088.11</v>
      </c>
      <c r="I39" s="11">
        <v>3865.83</v>
      </c>
      <c r="J39" s="13">
        <f t="shared" si="2"/>
        <v>222.2800000000002</v>
      </c>
      <c r="K39" s="6">
        <f t="shared" si="3"/>
        <v>5.4372313856525434</v>
      </c>
      <c r="L39" s="11"/>
      <c r="M39">
        <v>500</v>
      </c>
    </row>
    <row r="40" spans="1:13" ht="15.75" x14ac:dyDescent="0.25">
      <c r="A40" s="12" t="s">
        <v>11</v>
      </c>
      <c r="B40" s="9" t="s">
        <v>142</v>
      </c>
      <c r="C40" s="10" t="s">
        <v>141</v>
      </c>
      <c r="D40" s="11">
        <v>162004774</v>
      </c>
      <c r="E40" s="12" t="s">
        <v>138</v>
      </c>
      <c r="F40" s="11" t="s">
        <v>20</v>
      </c>
      <c r="G40" s="12" t="s">
        <v>16</v>
      </c>
      <c r="H40" s="11">
        <v>4176</v>
      </c>
      <c r="I40" s="11">
        <v>3927.49</v>
      </c>
      <c r="J40" s="13">
        <f t="shared" si="2"/>
        <v>248.51000000000022</v>
      </c>
      <c r="K40" s="6">
        <f t="shared" si="3"/>
        <v>5.950909961685829</v>
      </c>
      <c r="L40" s="11"/>
      <c r="M40">
        <v>500</v>
      </c>
    </row>
    <row r="41" spans="1:13" ht="15.75" x14ac:dyDescent="0.25">
      <c r="A41" s="12" t="s">
        <v>11</v>
      </c>
      <c r="B41" s="9" t="s">
        <v>143</v>
      </c>
      <c r="C41" s="10" t="s">
        <v>141</v>
      </c>
      <c r="D41" s="11">
        <v>161016589</v>
      </c>
      <c r="E41" s="12" t="s">
        <v>138</v>
      </c>
      <c r="F41" s="11" t="s">
        <v>52</v>
      </c>
      <c r="G41" s="12" t="s">
        <v>16</v>
      </c>
      <c r="H41" s="11">
        <v>3908.73</v>
      </c>
      <c r="I41" s="11">
        <v>4048.8</v>
      </c>
      <c r="J41" s="13">
        <f t="shared" si="2"/>
        <v>-140.07000000000016</v>
      </c>
      <c r="K41" s="6">
        <f t="shared" si="3"/>
        <v>-3.5835168967925686</v>
      </c>
      <c r="L41" s="11"/>
      <c r="M41">
        <v>500</v>
      </c>
    </row>
    <row r="42" spans="1:13" ht="15.75" x14ac:dyDescent="0.25">
      <c r="A42" s="12" t="s">
        <v>11</v>
      </c>
      <c r="B42" s="9" t="s">
        <v>144</v>
      </c>
      <c r="C42" s="10" t="s">
        <v>141</v>
      </c>
      <c r="D42" s="11">
        <v>162004779</v>
      </c>
      <c r="E42" s="12" t="s">
        <v>139</v>
      </c>
      <c r="F42" s="11" t="s">
        <v>20</v>
      </c>
      <c r="G42" s="12" t="s">
        <v>16</v>
      </c>
      <c r="H42" s="11">
        <v>3834.3</v>
      </c>
      <c r="I42" s="11">
        <v>3928.75</v>
      </c>
      <c r="J42" s="13">
        <f t="shared" si="2"/>
        <v>-94.449999999999818</v>
      </c>
      <c r="K42" s="6">
        <f t="shared" si="3"/>
        <v>-2.4632918655295573</v>
      </c>
      <c r="L42" s="85"/>
      <c r="M42">
        <v>500</v>
      </c>
    </row>
    <row r="43" spans="1:13" ht="15.75" x14ac:dyDescent="0.25">
      <c r="A43" s="12" t="s">
        <v>11</v>
      </c>
      <c r="B43" s="9" t="s">
        <v>149</v>
      </c>
      <c r="C43" s="10" t="s">
        <v>147</v>
      </c>
      <c r="D43" s="11">
        <v>151001533</v>
      </c>
      <c r="E43" s="12" t="s">
        <v>139</v>
      </c>
      <c r="F43" s="11" t="s">
        <v>52</v>
      </c>
      <c r="G43" s="12" t="s">
        <v>16</v>
      </c>
      <c r="H43" s="82">
        <v>4091.79</v>
      </c>
      <c r="I43" s="11">
        <v>4206.59</v>
      </c>
      <c r="J43" s="13">
        <f t="shared" si="2"/>
        <v>-114.80000000000018</v>
      </c>
      <c r="K43" s="6">
        <f t="shared" si="3"/>
        <v>-2.8056180791291871</v>
      </c>
      <c r="L43" s="11"/>
      <c r="M43">
        <v>500</v>
      </c>
    </row>
    <row r="44" spans="1:13" ht="15.75" x14ac:dyDescent="0.25">
      <c r="A44" s="12" t="s">
        <v>11</v>
      </c>
      <c r="B44" s="9" t="s">
        <v>148</v>
      </c>
      <c r="C44" s="12" t="s">
        <v>152</v>
      </c>
      <c r="D44" s="11">
        <v>162004784</v>
      </c>
      <c r="E44" s="12" t="s">
        <v>147</v>
      </c>
      <c r="F44" s="11" t="s">
        <v>20</v>
      </c>
      <c r="G44" s="12" t="s">
        <v>16</v>
      </c>
      <c r="H44" s="11">
        <v>4131.0200000000004</v>
      </c>
      <c r="I44" s="11">
        <v>3921.62</v>
      </c>
      <c r="J44" s="13">
        <f t="shared" si="2"/>
        <v>209.40000000000055</v>
      </c>
      <c r="K44" s="6">
        <f t="shared" si="3"/>
        <v>5.0689660180778731</v>
      </c>
      <c r="L44" s="11"/>
      <c r="M44">
        <v>500</v>
      </c>
    </row>
    <row r="45" spans="1:13" ht="15.75" x14ac:dyDescent="0.25">
      <c r="A45" s="12" t="s">
        <v>11</v>
      </c>
      <c r="B45" s="9" t="s">
        <v>150</v>
      </c>
      <c r="C45" s="12" t="s">
        <v>136</v>
      </c>
      <c r="D45" s="11">
        <v>151001048</v>
      </c>
      <c r="E45" s="12" t="s">
        <v>152</v>
      </c>
      <c r="F45" s="11" t="s">
        <v>60</v>
      </c>
      <c r="G45" s="12" t="s">
        <v>16</v>
      </c>
      <c r="H45" s="11">
        <v>3230.24</v>
      </c>
      <c r="I45" s="11">
        <v>2815.29</v>
      </c>
      <c r="J45" s="11">
        <f t="shared" si="2"/>
        <v>414.94999999999982</v>
      </c>
      <c r="K45" s="83">
        <f t="shared" si="3"/>
        <v>12.845794739709739</v>
      </c>
      <c r="L45" s="11"/>
      <c r="M45">
        <v>500</v>
      </c>
    </row>
    <row r="46" spans="1:13" ht="15.75" x14ac:dyDescent="0.25">
      <c r="A46" s="12" t="s">
        <v>11</v>
      </c>
      <c r="B46" s="9" t="s">
        <v>151</v>
      </c>
      <c r="C46" s="12" t="s">
        <v>136</v>
      </c>
      <c r="D46" s="11">
        <v>162004789</v>
      </c>
      <c r="E46" s="12" t="s">
        <v>152</v>
      </c>
      <c r="F46" s="11" t="s">
        <v>20</v>
      </c>
      <c r="G46" s="12" t="s">
        <v>16</v>
      </c>
      <c r="H46" s="11">
        <v>4032.39</v>
      </c>
      <c r="I46" s="11">
        <v>3783.07</v>
      </c>
      <c r="J46" s="11">
        <f t="shared" si="2"/>
        <v>249.31999999999971</v>
      </c>
      <c r="K46" s="83">
        <f t="shared" si="3"/>
        <v>6.1829336944095115</v>
      </c>
      <c r="L46" s="11"/>
      <c r="M46">
        <v>500</v>
      </c>
    </row>
    <row r="47" spans="1:13" ht="15.75" x14ac:dyDescent="0.25">
      <c r="A47" s="12" t="s">
        <v>11</v>
      </c>
      <c r="B47" s="9" t="s">
        <v>154</v>
      </c>
      <c r="C47" s="12" t="s">
        <v>136</v>
      </c>
      <c r="D47" s="11">
        <v>161016591</v>
      </c>
      <c r="E47" s="12" t="s">
        <v>152</v>
      </c>
      <c r="F47" s="11" t="s">
        <v>52</v>
      </c>
      <c r="G47" s="12" t="s">
        <v>16</v>
      </c>
      <c r="H47" s="82">
        <v>4129</v>
      </c>
      <c r="I47" s="84">
        <v>4050.86</v>
      </c>
      <c r="J47" s="11">
        <f t="shared" si="2"/>
        <v>78.139999999999873</v>
      </c>
      <c r="K47" s="83">
        <f t="shared" si="3"/>
        <v>1.892467909905543</v>
      </c>
      <c r="L47" s="11"/>
      <c r="M47">
        <v>500</v>
      </c>
    </row>
    <row r="48" spans="1:13" ht="21" x14ac:dyDescent="0.35">
      <c r="H48" s="110">
        <f>SUBTOTAL(9,H4:H47)</f>
        <v>56003.409999999996</v>
      </c>
      <c r="I48" s="110">
        <f>SUBTOTAL(9,I4:I47)</f>
        <v>54828.950000000004</v>
      </c>
      <c r="J48" s="110">
        <f>SUBTOTAL(9,J4:J47)</f>
        <v>1174.4600000000014</v>
      </c>
      <c r="K48" s="110">
        <f>+J48/H48%</f>
        <v>2.0971223002313635</v>
      </c>
    </row>
  </sheetData>
  <autoFilter ref="A3:K47" xr:uid="{49AB00F0-6E55-4573-A741-94423481F723}">
    <filterColumn colId="2">
      <filters>
        <filter val="22.12.2025"/>
        <filter val="23.12.2025"/>
        <filter val="24.12.2025"/>
        <filter val="26.12.2025"/>
        <filter val="28.12.2025"/>
        <filter val="29.12.2025"/>
        <filter val="30.12.2025"/>
      </filters>
    </filterColumn>
  </autoFilter>
  <conditionalFormatting sqref="D3:D47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F0AA-7F82-4D38-B6CC-D6E31B3434C7}">
  <dimension ref="A2:M64"/>
  <sheetViews>
    <sheetView workbookViewId="0">
      <selection activeCell="H54" sqref="H54"/>
    </sheetView>
  </sheetViews>
  <sheetFormatPr defaultRowHeight="15" x14ac:dyDescent="0.25"/>
  <cols>
    <col min="1" max="1" width="6.140625" bestFit="1" customWidth="1"/>
    <col min="2" max="5" width="11.28515625" bestFit="1" customWidth="1"/>
    <col min="6" max="6" width="7.85546875" bestFit="1" customWidth="1"/>
    <col min="7" max="7" width="5.85546875" bestFit="1" customWidth="1"/>
    <col min="8" max="8" width="18.42578125" customWidth="1"/>
    <col min="9" max="9" width="17.28515625" customWidth="1"/>
    <col min="10" max="10" width="12.28515625" customWidth="1"/>
    <col min="11" max="11" width="11.140625" bestFit="1" customWidth="1"/>
    <col min="12" max="12" width="18.7109375" customWidth="1"/>
    <col min="13" max="13" width="6.42578125" bestFit="1" customWidth="1"/>
  </cols>
  <sheetData>
    <row r="2" spans="1:13" ht="21.75" thickBot="1" x14ac:dyDescent="0.4">
      <c r="E2" s="98">
        <v>45992</v>
      </c>
      <c r="F2" s="98" t="s">
        <v>166</v>
      </c>
    </row>
    <row r="3" spans="1:13" ht="15.75" x14ac:dyDescent="0.25">
      <c r="A3" s="1" t="s">
        <v>0</v>
      </c>
      <c r="B3" s="2" t="s">
        <v>1</v>
      </c>
      <c r="C3" s="3" t="s">
        <v>2</v>
      </c>
      <c r="D3" s="4" t="s">
        <v>3</v>
      </c>
      <c r="E3" s="1" t="s">
        <v>4</v>
      </c>
      <c r="F3" s="4" t="s">
        <v>5</v>
      </c>
      <c r="G3" s="5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4" t="s">
        <v>156</v>
      </c>
      <c r="M3" s="99" t="s">
        <v>165</v>
      </c>
    </row>
    <row r="4" spans="1:13" ht="16.5" thickBot="1" x14ac:dyDescent="0.3">
      <c r="A4" s="8" t="s">
        <v>11</v>
      </c>
      <c r="B4" s="9" t="s">
        <v>21</v>
      </c>
      <c r="C4" s="10" t="s">
        <v>18</v>
      </c>
      <c r="D4" s="11">
        <v>151000300</v>
      </c>
      <c r="E4" s="12" t="s">
        <v>19</v>
      </c>
      <c r="F4" s="11" t="s">
        <v>22</v>
      </c>
      <c r="G4" s="12" t="s">
        <v>16</v>
      </c>
      <c r="H4" s="11">
        <v>3853.44</v>
      </c>
      <c r="I4" s="11">
        <v>3805.77</v>
      </c>
      <c r="J4" s="13">
        <f>+H4-I4</f>
        <v>47.670000000000073</v>
      </c>
      <c r="K4" s="6">
        <f>+J4/H4%</f>
        <v>1.2370764823119103</v>
      </c>
      <c r="L4" s="85"/>
      <c r="M4">
        <v>660</v>
      </c>
    </row>
    <row r="5" spans="1:13" ht="15.75" x14ac:dyDescent="0.25">
      <c r="A5" s="14" t="s">
        <v>23</v>
      </c>
      <c r="B5" s="15" t="s">
        <v>24</v>
      </c>
      <c r="C5" s="16" t="s">
        <v>18</v>
      </c>
      <c r="D5" s="17">
        <v>162001066</v>
      </c>
      <c r="E5" s="14" t="s">
        <v>14</v>
      </c>
      <c r="F5" s="17" t="s">
        <v>25</v>
      </c>
      <c r="G5" s="14" t="s">
        <v>26</v>
      </c>
      <c r="H5" s="18">
        <v>4196.22</v>
      </c>
      <c r="I5" s="19">
        <v>4210.7700000000004</v>
      </c>
      <c r="J5" s="20">
        <f t="shared" ref="J5:J63" si="0">+H5-I5</f>
        <v>-14.550000000000182</v>
      </c>
      <c r="K5" s="21">
        <f t="shared" ref="K5:K63" si="1">+J5/H5%</f>
        <v>-0.34674063800277821</v>
      </c>
      <c r="L5" s="86"/>
      <c r="M5">
        <v>660</v>
      </c>
    </row>
    <row r="6" spans="1:13" ht="16.5" thickBot="1" x14ac:dyDescent="0.3">
      <c r="A6" s="22"/>
      <c r="B6" s="23"/>
      <c r="C6" s="24"/>
      <c r="D6" s="25">
        <v>162001698</v>
      </c>
      <c r="E6" s="26" t="s">
        <v>19</v>
      </c>
      <c r="F6" s="25" t="s">
        <v>27</v>
      </c>
      <c r="G6" s="26" t="s">
        <v>16</v>
      </c>
      <c r="H6" s="27"/>
      <c r="I6" s="28"/>
      <c r="J6" s="29"/>
      <c r="K6" s="30"/>
      <c r="L6" s="87" t="s">
        <v>157</v>
      </c>
      <c r="M6">
        <v>660</v>
      </c>
    </row>
    <row r="7" spans="1:13" ht="16.5" thickBot="1" x14ac:dyDescent="0.3">
      <c r="A7" s="8" t="s">
        <v>11</v>
      </c>
      <c r="B7" s="9" t="s">
        <v>28</v>
      </c>
      <c r="C7" s="10" t="s">
        <v>29</v>
      </c>
      <c r="D7" s="11">
        <v>162000615</v>
      </c>
      <c r="E7" s="12" t="s">
        <v>19</v>
      </c>
      <c r="F7" s="11" t="s">
        <v>30</v>
      </c>
      <c r="G7" s="12" t="s">
        <v>16</v>
      </c>
      <c r="H7" s="11">
        <v>3858.85</v>
      </c>
      <c r="I7" s="11">
        <v>3615.16</v>
      </c>
      <c r="J7" s="13">
        <f t="shared" si="0"/>
        <v>243.69000000000005</v>
      </c>
      <c r="K7" s="6">
        <f t="shared" si="1"/>
        <v>6.3150938751182366</v>
      </c>
      <c r="L7" s="85"/>
      <c r="M7">
        <v>660</v>
      </c>
    </row>
    <row r="8" spans="1:13" ht="15.75" x14ac:dyDescent="0.25">
      <c r="A8" s="31" t="s">
        <v>33</v>
      </c>
      <c r="B8" s="32" t="s">
        <v>34</v>
      </c>
      <c r="C8" s="33" t="s">
        <v>29</v>
      </c>
      <c r="D8" s="34">
        <v>161002834</v>
      </c>
      <c r="E8" s="31" t="s">
        <v>13</v>
      </c>
      <c r="F8" s="34" t="s">
        <v>35</v>
      </c>
      <c r="G8" s="31" t="s">
        <v>26</v>
      </c>
      <c r="H8" s="35">
        <v>4175.05</v>
      </c>
      <c r="I8" s="36">
        <v>3897.22</v>
      </c>
      <c r="J8" s="37">
        <f t="shared" si="0"/>
        <v>277.83000000000038</v>
      </c>
      <c r="K8" s="38">
        <f t="shared" si="1"/>
        <v>6.6545310834600873</v>
      </c>
      <c r="L8" s="89" t="s">
        <v>158</v>
      </c>
      <c r="M8">
        <v>660</v>
      </c>
    </row>
    <row r="9" spans="1:13" ht="15.75" x14ac:dyDescent="0.25">
      <c r="A9" s="39"/>
      <c r="B9" s="40"/>
      <c r="C9" s="41"/>
      <c r="D9" s="42">
        <v>162001699</v>
      </c>
      <c r="E9" s="39" t="s">
        <v>18</v>
      </c>
      <c r="F9" s="42" t="s">
        <v>27</v>
      </c>
      <c r="G9" s="39" t="s">
        <v>16</v>
      </c>
      <c r="H9" s="43"/>
      <c r="I9" s="44"/>
      <c r="J9" s="45"/>
      <c r="K9" s="46"/>
      <c r="L9" s="90" t="s">
        <v>157</v>
      </c>
      <c r="M9">
        <v>660</v>
      </c>
    </row>
    <row r="10" spans="1:13" ht="16.5" thickBot="1" x14ac:dyDescent="0.3">
      <c r="A10" s="47"/>
      <c r="B10" s="48"/>
      <c r="C10" s="49"/>
      <c r="D10" s="50">
        <v>162001678</v>
      </c>
      <c r="E10" s="47" t="s">
        <v>36</v>
      </c>
      <c r="F10" s="50" t="s">
        <v>37</v>
      </c>
      <c r="G10" s="47" t="s">
        <v>26</v>
      </c>
      <c r="H10" s="51">
        <v>71</v>
      </c>
      <c r="I10" s="52">
        <v>66.25</v>
      </c>
      <c r="J10" s="53">
        <f t="shared" si="0"/>
        <v>4.75</v>
      </c>
      <c r="K10" s="54">
        <f t="shared" si="1"/>
        <v>6.6901408450704229</v>
      </c>
      <c r="L10" s="91"/>
      <c r="M10">
        <v>660</v>
      </c>
    </row>
    <row r="11" spans="1:13" ht="15.75" x14ac:dyDescent="0.25">
      <c r="A11" s="8" t="s">
        <v>11</v>
      </c>
      <c r="B11" s="9" t="s">
        <v>39</v>
      </c>
      <c r="C11" s="10" t="s">
        <v>29</v>
      </c>
      <c r="D11" s="11">
        <v>162004700</v>
      </c>
      <c r="E11" s="12" t="s">
        <v>19</v>
      </c>
      <c r="F11" s="11" t="s">
        <v>20</v>
      </c>
      <c r="G11" s="12" t="s">
        <v>16</v>
      </c>
      <c r="H11" s="11">
        <v>4015.31</v>
      </c>
      <c r="I11" s="11">
        <v>4100.42</v>
      </c>
      <c r="J11" s="13">
        <f t="shared" si="0"/>
        <v>-85.110000000000127</v>
      </c>
      <c r="K11" s="6">
        <f t="shared" si="1"/>
        <v>-2.1196370890416958</v>
      </c>
      <c r="L11" s="85"/>
      <c r="M11">
        <v>660</v>
      </c>
    </row>
    <row r="12" spans="1:13" ht="15.75" x14ac:dyDescent="0.25">
      <c r="A12" s="8" t="s">
        <v>11</v>
      </c>
      <c r="B12" s="9" t="s">
        <v>40</v>
      </c>
      <c r="C12" s="10" t="s">
        <v>41</v>
      </c>
      <c r="D12" s="11">
        <v>151000301</v>
      </c>
      <c r="E12" s="12" t="s">
        <v>18</v>
      </c>
      <c r="F12" s="11" t="s">
        <v>22</v>
      </c>
      <c r="G12" s="12" t="s">
        <v>16</v>
      </c>
      <c r="H12" s="11">
        <v>3899.83</v>
      </c>
      <c r="I12" s="11">
        <v>3883.35</v>
      </c>
      <c r="J12" s="13">
        <f t="shared" si="0"/>
        <v>16.480000000000018</v>
      </c>
      <c r="K12" s="6">
        <f t="shared" si="1"/>
        <v>0.42258252282791858</v>
      </c>
      <c r="L12" s="85"/>
      <c r="M12">
        <v>660</v>
      </c>
    </row>
    <row r="13" spans="1:13" ht="15.75" x14ac:dyDescent="0.25">
      <c r="A13" s="8" t="s">
        <v>11</v>
      </c>
      <c r="B13" s="9" t="s">
        <v>42</v>
      </c>
      <c r="C13" s="10" t="s">
        <v>41</v>
      </c>
      <c r="D13" s="11">
        <v>162004706</v>
      </c>
      <c r="E13" s="12" t="s">
        <v>18</v>
      </c>
      <c r="F13" s="11" t="s">
        <v>20</v>
      </c>
      <c r="G13" s="12" t="s">
        <v>16</v>
      </c>
      <c r="H13" s="11">
        <v>3995.06</v>
      </c>
      <c r="I13" s="11">
        <v>3962.77</v>
      </c>
      <c r="J13" s="13">
        <f t="shared" si="0"/>
        <v>32.289999999999964</v>
      </c>
      <c r="K13" s="6">
        <f t="shared" si="1"/>
        <v>0.80824818651033936</v>
      </c>
      <c r="L13" s="85"/>
      <c r="M13">
        <v>660</v>
      </c>
    </row>
    <row r="14" spans="1:13" ht="15.75" x14ac:dyDescent="0.25">
      <c r="A14" s="8" t="s">
        <v>11</v>
      </c>
      <c r="B14" s="9" t="s">
        <v>43</v>
      </c>
      <c r="C14" s="10" t="s">
        <v>41</v>
      </c>
      <c r="D14" s="11">
        <v>161005056</v>
      </c>
      <c r="E14" s="12" t="s">
        <v>29</v>
      </c>
      <c r="F14" s="11" t="s">
        <v>22</v>
      </c>
      <c r="G14" s="12" t="s">
        <v>16</v>
      </c>
      <c r="H14" s="11">
        <v>3928.22</v>
      </c>
      <c r="I14" s="11">
        <v>3853.11</v>
      </c>
      <c r="J14" s="13">
        <f t="shared" si="0"/>
        <v>75.109999999999673</v>
      </c>
      <c r="K14" s="6">
        <f t="shared" si="1"/>
        <v>1.9120619517236732</v>
      </c>
      <c r="L14" s="85"/>
      <c r="M14">
        <v>660</v>
      </c>
    </row>
    <row r="15" spans="1:13" ht="16.5" thickBot="1" x14ac:dyDescent="0.3">
      <c r="A15" s="8" t="s">
        <v>11</v>
      </c>
      <c r="B15" s="9" t="s">
        <v>44</v>
      </c>
      <c r="C15" s="10" t="s">
        <v>41</v>
      </c>
      <c r="D15" s="11">
        <v>162004711</v>
      </c>
      <c r="E15" s="12" t="s">
        <v>29</v>
      </c>
      <c r="F15" s="11" t="s">
        <v>20</v>
      </c>
      <c r="G15" s="12" t="s">
        <v>16</v>
      </c>
      <c r="H15" s="11">
        <v>3896.87</v>
      </c>
      <c r="I15" s="11">
        <v>3884.58</v>
      </c>
      <c r="J15" s="13">
        <f t="shared" si="0"/>
        <v>12.289999999999964</v>
      </c>
      <c r="K15" s="6">
        <f t="shared" si="1"/>
        <v>0.3153813188533352</v>
      </c>
      <c r="L15" s="85"/>
      <c r="M15">
        <v>660</v>
      </c>
    </row>
    <row r="16" spans="1:13" ht="15.75" x14ac:dyDescent="0.25">
      <c r="A16" s="14" t="s">
        <v>33</v>
      </c>
      <c r="B16" s="15" t="s">
        <v>45</v>
      </c>
      <c r="C16" s="16" t="s">
        <v>46</v>
      </c>
      <c r="D16" s="17">
        <v>161002833</v>
      </c>
      <c r="E16" s="14" t="s">
        <v>14</v>
      </c>
      <c r="F16" s="17" t="s">
        <v>35</v>
      </c>
      <c r="G16" s="14" t="s">
        <v>26</v>
      </c>
      <c r="H16" s="18">
        <v>4104.8999999999996</v>
      </c>
      <c r="I16" s="19">
        <v>3897.07</v>
      </c>
      <c r="J16" s="20">
        <f t="shared" si="0"/>
        <v>207.82999999999947</v>
      </c>
      <c r="K16" s="21">
        <f t="shared" si="1"/>
        <v>5.0629735194523491</v>
      </c>
      <c r="L16" s="86"/>
      <c r="M16">
        <v>660</v>
      </c>
    </row>
    <row r="17" spans="1:13" ht="16.5" thickBot="1" x14ac:dyDescent="0.3">
      <c r="A17" s="22"/>
      <c r="B17" s="23"/>
      <c r="C17" s="24"/>
      <c r="D17" s="25">
        <v>162001700</v>
      </c>
      <c r="E17" s="26" t="s">
        <v>18</v>
      </c>
      <c r="F17" s="25" t="s">
        <v>27</v>
      </c>
      <c r="G17" s="26" t="s">
        <v>16</v>
      </c>
      <c r="H17" s="27"/>
      <c r="I17" s="28"/>
      <c r="J17" s="29"/>
      <c r="K17" s="30"/>
      <c r="L17" s="87" t="s">
        <v>157</v>
      </c>
      <c r="M17">
        <v>660</v>
      </c>
    </row>
    <row r="18" spans="1:13" ht="15.75" x14ac:dyDescent="0.25">
      <c r="A18" s="60" t="s">
        <v>33</v>
      </c>
      <c r="B18" s="61" t="s">
        <v>47</v>
      </c>
      <c r="C18" s="62" t="s">
        <v>46</v>
      </c>
      <c r="D18" s="63">
        <v>161002832</v>
      </c>
      <c r="E18" s="60" t="s">
        <v>14</v>
      </c>
      <c r="F18" s="63" t="s">
        <v>35</v>
      </c>
      <c r="G18" s="60" t="s">
        <v>26</v>
      </c>
      <c r="H18" s="64">
        <v>3945.95</v>
      </c>
      <c r="I18" s="65">
        <v>3732.58</v>
      </c>
      <c r="J18" s="65">
        <f t="shared" si="0"/>
        <v>213.36999999999989</v>
      </c>
      <c r="K18" s="66">
        <f t="shared" si="1"/>
        <v>5.4073163623462008</v>
      </c>
      <c r="L18" s="92" t="s">
        <v>159</v>
      </c>
      <c r="M18">
        <v>660</v>
      </c>
    </row>
    <row r="19" spans="1:13" ht="16.5" thickBot="1" x14ac:dyDescent="0.3">
      <c r="A19" s="67"/>
      <c r="B19" s="68"/>
      <c r="C19" s="69"/>
      <c r="D19" s="70">
        <v>162001701</v>
      </c>
      <c r="E19" s="71" t="s">
        <v>29</v>
      </c>
      <c r="F19" s="70" t="s">
        <v>27</v>
      </c>
      <c r="G19" s="71" t="s">
        <v>16</v>
      </c>
      <c r="H19" s="72"/>
      <c r="I19" s="73"/>
      <c r="J19" s="73"/>
      <c r="K19" s="74"/>
      <c r="L19" s="97" t="s">
        <v>157</v>
      </c>
      <c r="M19">
        <v>660</v>
      </c>
    </row>
    <row r="20" spans="1:13" ht="15.75" x14ac:dyDescent="0.25">
      <c r="A20" s="8" t="s">
        <v>11</v>
      </c>
      <c r="B20" s="9" t="s">
        <v>48</v>
      </c>
      <c r="C20" s="10" t="s">
        <v>46</v>
      </c>
      <c r="D20" s="11">
        <v>162004715</v>
      </c>
      <c r="E20" s="12" t="s">
        <v>41</v>
      </c>
      <c r="F20" s="11" t="s">
        <v>20</v>
      </c>
      <c r="G20" s="12" t="s">
        <v>16</v>
      </c>
      <c r="H20" s="11">
        <v>4040.85</v>
      </c>
      <c r="I20" s="11">
        <v>4023.27</v>
      </c>
      <c r="J20" s="13">
        <f t="shared" si="0"/>
        <v>17.579999999999927</v>
      </c>
      <c r="K20" s="6">
        <f t="shared" si="1"/>
        <v>0.43505698058576608</v>
      </c>
      <c r="L20" s="85"/>
      <c r="M20">
        <v>660</v>
      </c>
    </row>
    <row r="21" spans="1:13" ht="15.75" x14ac:dyDescent="0.25">
      <c r="A21" s="8" t="s">
        <v>11</v>
      </c>
      <c r="B21" s="9" t="s">
        <v>49</v>
      </c>
      <c r="C21" s="10" t="s">
        <v>50</v>
      </c>
      <c r="D21" s="11">
        <v>162004717</v>
      </c>
      <c r="E21" s="12" t="s">
        <v>46</v>
      </c>
      <c r="F21" s="11" t="s">
        <v>20</v>
      </c>
      <c r="G21" s="12" t="s">
        <v>16</v>
      </c>
      <c r="H21" s="11">
        <v>3959.42</v>
      </c>
      <c r="I21" s="11">
        <v>3913.99</v>
      </c>
      <c r="J21" s="13">
        <f t="shared" si="0"/>
        <v>45.430000000000291</v>
      </c>
      <c r="K21" s="6">
        <f t="shared" si="1"/>
        <v>1.1473902743331168</v>
      </c>
      <c r="L21" s="85"/>
      <c r="M21">
        <v>660</v>
      </c>
    </row>
    <row r="22" spans="1:13" ht="15.75" x14ac:dyDescent="0.25">
      <c r="A22" s="8" t="s">
        <v>11</v>
      </c>
      <c r="B22" s="9" t="s">
        <v>51</v>
      </c>
      <c r="C22" s="10" t="s">
        <v>50</v>
      </c>
      <c r="D22" s="11">
        <v>161016562</v>
      </c>
      <c r="E22" s="12" t="s">
        <v>46</v>
      </c>
      <c r="F22" s="11" t="s">
        <v>52</v>
      </c>
      <c r="G22" s="12" t="s">
        <v>16</v>
      </c>
      <c r="H22" s="11">
        <v>3951.06</v>
      </c>
      <c r="I22" s="11">
        <v>3650.98</v>
      </c>
      <c r="J22" s="13">
        <f t="shared" si="0"/>
        <v>300.07999999999993</v>
      </c>
      <c r="K22" s="6">
        <f t="shared" si="1"/>
        <v>7.5949238938411456</v>
      </c>
      <c r="L22" s="85"/>
      <c r="M22">
        <v>660</v>
      </c>
    </row>
    <row r="23" spans="1:13" ht="15.75" x14ac:dyDescent="0.25">
      <c r="A23" s="8" t="s">
        <v>11</v>
      </c>
      <c r="B23" s="9" t="s">
        <v>53</v>
      </c>
      <c r="C23" s="10" t="s">
        <v>50</v>
      </c>
      <c r="D23" s="11">
        <v>151000216</v>
      </c>
      <c r="E23" s="12" t="s">
        <v>46</v>
      </c>
      <c r="F23" s="11" t="s">
        <v>54</v>
      </c>
      <c r="G23" s="12" t="s">
        <v>16</v>
      </c>
      <c r="H23" s="11">
        <v>4163.8</v>
      </c>
      <c r="I23" s="11">
        <v>4219.3599999999997</v>
      </c>
      <c r="J23" s="13">
        <f t="shared" si="0"/>
        <v>-55.559999999999491</v>
      </c>
      <c r="K23" s="6">
        <f t="shared" si="1"/>
        <v>-1.3343580383303588</v>
      </c>
      <c r="L23" s="85"/>
      <c r="M23">
        <v>660</v>
      </c>
    </row>
    <row r="24" spans="1:13" ht="15.75" x14ac:dyDescent="0.25">
      <c r="A24" s="8" t="s">
        <v>11</v>
      </c>
      <c r="B24" s="9" t="s">
        <v>59</v>
      </c>
      <c r="C24" s="10" t="s">
        <v>58</v>
      </c>
      <c r="D24" s="11">
        <v>151001022</v>
      </c>
      <c r="E24" s="12" t="s">
        <v>56</v>
      </c>
      <c r="F24" s="11" t="s">
        <v>60</v>
      </c>
      <c r="G24" s="12" t="s">
        <v>16</v>
      </c>
      <c r="H24" s="11">
        <v>3669.01</v>
      </c>
      <c r="I24" s="11">
        <v>3521.5</v>
      </c>
      <c r="J24" s="13">
        <f t="shared" si="0"/>
        <v>147.51000000000022</v>
      </c>
      <c r="K24" s="6">
        <f t="shared" si="1"/>
        <v>4.0204305793661019</v>
      </c>
      <c r="L24" s="85"/>
      <c r="M24">
        <v>660</v>
      </c>
    </row>
    <row r="25" spans="1:13" ht="16.5" thickBot="1" x14ac:dyDescent="0.3">
      <c r="A25" s="8" t="s">
        <v>11</v>
      </c>
      <c r="B25" s="9" t="s">
        <v>61</v>
      </c>
      <c r="C25" s="10" t="s">
        <v>58</v>
      </c>
      <c r="D25" s="11">
        <v>162000620</v>
      </c>
      <c r="E25" s="12" t="s">
        <v>56</v>
      </c>
      <c r="F25" s="11" t="s">
        <v>30</v>
      </c>
      <c r="G25" s="12" t="s">
        <v>16</v>
      </c>
      <c r="H25" s="11">
        <v>3760.25</v>
      </c>
      <c r="I25" s="11">
        <v>3518.2</v>
      </c>
      <c r="J25" s="13">
        <f t="shared" si="0"/>
        <v>242.05000000000018</v>
      </c>
      <c r="K25" s="6">
        <f t="shared" si="1"/>
        <v>6.4370720031912825</v>
      </c>
      <c r="L25" s="85"/>
      <c r="M25">
        <v>660</v>
      </c>
    </row>
    <row r="26" spans="1:13" ht="15.75" x14ac:dyDescent="0.25">
      <c r="A26" s="14" t="s">
        <v>33</v>
      </c>
      <c r="B26" s="15" t="s">
        <v>62</v>
      </c>
      <c r="C26" s="16" t="s">
        <v>58</v>
      </c>
      <c r="D26" s="17">
        <v>161002836</v>
      </c>
      <c r="E26" s="14" t="s">
        <v>18</v>
      </c>
      <c r="F26" s="17" t="s">
        <v>35</v>
      </c>
      <c r="G26" s="14" t="s">
        <v>26</v>
      </c>
      <c r="H26" s="18">
        <v>4125.3</v>
      </c>
      <c r="I26" s="19">
        <v>3743.3</v>
      </c>
      <c r="J26" s="20">
        <f t="shared" si="0"/>
        <v>382</v>
      </c>
      <c r="K26" s="21">
        <f t="shared" si="1"/>
        <v>9.2599326109616271</v>
      </c>
      <c r="L26" s="86"/>
      <c r="M26">
        <v>660</v>
      </c>
    </row>
    <row r="27" spans="1:13" ht="16.5" thickBot="1" x14ac:dyDescent="0.3">
      <c r="A27" s="22"/>
      <c r="B27" s="23"/>
      <c r="C27" s="24"/>
      <c r="D27" s="25">
        <v>162001704</v>
      </c>
      <c r="E27" s="26" t="s">
        <v>50</v>
      </c>
      <c r="F27" s="25" t="s">
        <v>27</v>
      </c>
      <c r="G27" s="26" t="s">
        <v>16</v>
      </c>
      <c r="H27" s="27"/>
      <c r="I27" s="28"/>
      <c r="J27" s="29"/>
      <c r="K27" s="30"/>
      <c r="L27" s="87" t="s">
        <v>157</v>
      </c>
      <c r="M27">
        <v>660</v>
      </c>
    </row>
    <row r="28" spans="1:13" ht="16.5" thickBot="1" x14ac:dyDescent="0.3">
      <c r="A28" s="8" t="s">
        <v>11</v>
      </c>
      <c r="B28" s="9" t="s">
        <v>63</v>
      </c>
      <c r="C28" s="10" t="s">
        <v>58</v>
      </c>
      <c r="D28" s="11">
        <v>151001517</v>
      </c>
      <c r="E28" s="12" t="s">
        <v>50</v>
      </c>
      <c r="F28" s="11" t="s">
        <v>52</v>
      </c>
      <c r="G28" s="12" t="s">
        <v>16</v>
      </c>
      <c r="H28" s="11">
        <v>3915.2</v>
      </c>
      <c r="I28" s="11">
        <v>4076.25</v>
      </c>
      <c r="J28" s="13">
        <f t="shared" si="0"/>
        <v>-161.05000000000018</v>
      </c>
      <c r="K28" s="6">
        <f t="shared" si="1"/>
        <v>-4.113455251328161</v>
      </c>
      <c r="L28" s="85"/>
      <c r="M28">
        <v>660</v>
      </c>
    </row>
    <row r="29" spans="1:13" ht="15.75" x14ac:dyDescent="0.25">
      <c r="A29" s="14" t="s">
        <v>33</v>
      </c>
      <c r="B29" s="15" t="s">
        <v>64</v>
      </c>
      <c r="C29" s="16" t="s">
        <v>65</v>
      </c>
      <c r="D29" s="17">
        <v>161002838</v>
      </c>
      <c r="E29" s="14" t="s">
        <v>46</v>
      </c>
      <c r="F29" s="17" t="s">
        <v>35</v>
      </c>
      <c r="G29" s="14" t="s">
        <v>26</v>
      </c>
      <c r="H29" s="18">
        <v>4167.75</v>
      </c>
      <c r="I29" s="19">
        <v>3927.6</v>
      </c>
      <c r="J29" s="20">
        <f t="shared" si="0"/>
        <v>240.15000000000009</v>
      </c>
      <c r="K29" s="21">
        <f t="shared" si="1"/>
        <v>5.7621018535180868</v>
      </c>
      <c r="L29" s="88"/>
      <c r="M29">
        <v>660</v>
      </c>
    </row>
    <row r="30" spans="1:13" ht="16.5" thickBot="1" x14ac:dyDescent="0.3">
      <c r="A30" s="22"/>
      <c r="B30" s="23"/>
      <c r="C30" s="24"/>
      <c r="D30" s="25">
        <v>162001705</v>
      </c>
      <c r="E30" s="26" t="s">
        <v>56</v>
      </c>
      <c r="F30" s="25" t="s">
        <v>27</v>
      </c>
      <c r="G30" s="26" t="s">
        <v>16</v>
      </c>
      <c r="H30" s="27"/>
      <c r="I30" s="28"/>
      <c r="J30" s="29"/>
      <c r="K30" s="30"/>
      <c r="L30" s="87" t="s">
        <v>157</v>
      </c>
      <c r="M30">
        <v>660</v>
      </c>
    </row>
    <row r="31" spans="1:13" ht="15.75" x14ac:dyDescent="0.25">
      <c r="A31" s="8" t="s">
        <v>11</v>
      </c>
      <c r="B31" s="9" t="s">
        <v>66</v>
      </c>
      <c r="C31" s="10" t="s">
        <v>65</v>
      </c>
      <c r="D31" s="11">
        <v>151000302</v>
      </c>
      <c r="E31" s="12" t="s">
        <v>50</v>
      </c>
      <c r="F31" s="11" t="s">
        <v>22</v>
      </c>
      <c r="G31" s="12" t="s">
        <v>16</v>
      </c>
      <c r="H31" s="11">
        <v>4014.55</v>
      </c>
      <c r="I31" s="11">
        <v>3962.7</v>
      </c>
      <c r="J31" s="13">
        <f t="shared" si="0"/>
        <v>51.850000000000364</v>
      </c>
      <c r="K31" s="6">
        <f t="shared" si="1"/>
        <v>1.2915519796739452</v>
      </c>
      <c r="L31" s="85"/>
      <c r="M31">
        <v>660</v>
      </c>
    </row>
    <row r="32" spans="1:13" ht="15.75" x14ac:dyDescent="0.25">
      <c r="A32" s="8" t="s">
        <v>11</v>
      </c>
      <c r="B32" s="9" t="s">
        <v>69</v>
      </c>
      <c r="C32" s="10" t="s">
        <v>65</v>
      </c>
      <c r="D32" s="11">
        <v>162000622</v>
      </c>
      <c r="E32" s="12" t="s">
        <v>58</v>
      </c>
      <c r="F32" s="11" t="s">
        <v>30</v>
      </c>
      <c r="G32" s="12" t="s">
        <v>16</v>
      </c>
      <c r="H32" s="11">
        <v>3891.5</v>
      </c>
      <c r="I32" s="11">
        <v>3448.5</v>
      </c>
      <c r="J32" s="13">
        <f t="shared" si="0"/>
        <v>443</v>
      </c>
      <c r="K32" s="6">
        <f t="shared" si="1"/>
        <v>11.383785172812541</v>
      </c>
      <c r="L32" s="85"/>
      <c r="M32">
        <v>660</v>
      </c>
    </row>
    <row r="33" spans="1:13" ht="15.75" x14ac:dyDescent="0.25">
      <c r="A33" s="8" t="s">
        <v>11</v>
      </c>
      <c r="B33" s="9" t="s">
        <v>72</v>
      </c>
      <c r="C33" s="10" t="s">
        <v>71</v>
      </c>
      <c r="D33" s="11">
        <v>151000304</v>
      </c>
      <c r="E33" s="12" t="s">
        <v>65</v>
      </c>
      <c r="F33" s="11" t="s">
        <v>22</v>
      </c>
      <c r="G33" s="12" t="s">
        <v>16</v>
      </c>
      <c r="H33" s="11">
        <v>4031.46</v>
      </c>
      <c r="I33" s="11">
        <v>3874.04</v>
      </c>
      <c r="J33" s="13">
        <f t="shared" si="0"/>
        <v>157.42000000000007</v>
      </c>
      <c r="K33" s="6">
        <f t="shared" si="1"/>
        <v>3.9047888358063849</v>
      </c>
      <c r="L33" s="85"/>
      <c r="M33">
        <v>660</v>
      </c>
    </row>
    <row r="34" spans="1:13" ht="15.75" x14ac:dyDescent="0.25">
      <c r="A34" s="8" t="s">
        <v>11</v>
      </c>
      <c r="B34" s="9" t="s">
        <v>74</v>
      </c>
      <c r="C34" s="10" t="s">
        <v>71</v>
      </c>
      <c r="D34" s="11">
        <v>162004723</v>
      </c>
      <c r="E34" s="12" t="s">
        <v>65</v>
      </c>
      <c r="F34" s="11" t="s">
        <v>20</v>
      </c>
      <c r="G34" s="12" t="s">
        <v>16</v>
      </c>
      <c r="H34" s="11">
        <v>3886.57</v>
      </c>
      <c r="I34" s="11">
        <v>3862.61</v>
      </c>
      <c r="J34" s="13">
        <f t="shared" si="0"/>
        <v>23.960000000000036</v>
      </c>
      <c r="K34" s="6">
        <f t="shared" si="1"/>
        <v>0.61648188505546109</v>
      </c>
      <c r="L34" s="85"/>
      <c r="M34">
        <v>660</v>
      </c>
    </row>
    <row r="35" spans="1:13" ht="15.75" x14ac:dyDescent="0.25">
      <c r="A35" s="8" t="s">
        <v>11</v>
      </c>
      <c r="B35" s="9" t="s">
        <v>76</v>
      </c>
      <c r="C35" s="10" t="s">
        <v>71</v>
      </c>
      <c r="D35" s="11">
        <v>161016566</v>
      </c>
      <c r="E35" s="12" t="s">
        <v>65</v>
      </c>
      <c r="F35" s="11" t="s">
        <v>52</v>
      </c>
      <c r="G35" s="12" t="s">
        <v>16</v>
      </c>
      <c r="H35" s="11">
        <v>3972.76</v>
      </c>
      <c r="I35" s="11">
        <v>4115.3</v>
      </c>
      <c r="J35" s="13">
        <f t="shared" si="0"/>
        <v>-142.53999999999996</v>
      </c>
      <c r="K35" s="6">
        <f t="shared" si="1"/>
        <v>-3.5879338293780636</v>
      </c>
      <c r="L35" s="85"/>
      <c r="M35">
        <v>660</v>
      </c>
    </row>
    <row r="36" spans="1:13" ht="15.75" x14ac:dyDescent="0.25">
      <c r="A36" s="8" t="s">
        <v>11</v>
      </c>
      <c r="B36" s="9" t="s">
        <v>73</v>
      </c>
      <c r="C36" s="10" t="s">
        <v>71</v>
      </c>
      <c r="D36" s="11">
        <v>162000624</v>
      </c>
      <c r="E36" s="12" t="s">
        <v>65</v>
      </c>
      <c r="F36" s="11" t="s">
        <v>30</v>
      </c>
      <c r="G36" s="12" t="s">
        <v>16</v>
      </c>
      <c r="H36" s="11">
        <v>3784.26</v>
      </c>
      <c r="I36" s="11">
        <v>3843.05</v>
      </c>
      <c r="J36" s="13">
        <f t="shared" si="0"/>
        <v>-58.789999999999964</v>
      </c>
      <c r="K36" s="6">
        <f t="shared" si="1"/>
        <v>-1.5535401901560664</v>
      </c>
      <c r="L36" s="85"/>
      <c r="M36">
        <v>660</v>
      </c>
    </row>
    <row r="37" spans="1:13" ht="15.75" x14ac:dyDescent="0.25">
      <c r="A37" s="8" t="s">
        <v>11</v>
      </c>
      <c r="B37" s="9" t="s">
        <v>80</v>
      </c>
      <c r="C37" s="10" t="s">
        <v>79</v>
      </c>
      <c r="D37" s="11">
        <v>151001026</v>
      </c>
      <c r="E37" s="12" t="s">
        <v>71</v>
      </c>
      <c r="F37" s="11" t="s">
        <v>60</v>
      </c>
      <c r="G37" s="12" t="s">
        <v>16</v>
      </c>
      <c r="H37" s="11">
        <v>3983.07</v>
      </c>
      <c r="I37" s="11">
        <v>3743</v>
      </c>
      <c r="J37" s="13">
        <f t="shared" si="0"/>
        <v>240.07000000000016</v>
      </c>
      <c r="K37" s="6">
        <f t="shared" si="1"/>
        <v>6.027260379556477</v>
      </c>
      <c r="L37" s="85"/>
      <c r="M37">
        <v>660</v>
      </c>
    </row>
    <row r="38" spans="1:13" ht="15.75" x14ac:dyDescent="0.25">
      <c r="A38" s="8" t="s">
        <v>11</v>
      </c>
      <c r="B38" s="9" t="s">
        <v>82</v>
      </c>
      <c r="C38" s="10" t="s">
        <v>79</v>
      </c>
      <c r="D38" s="11">
        <v>162004730</v>
      </c>
      <c r="E38" s="12" t="s">
        <v>79</v>
      </c>
      <c r="F38" s="11" t="s">
        <v>20</v>
      </c>
      <c r="G38" s="12" t="s">
        <v>16</v>
      </c>
      <c r="H38" s="11">
        <v>3953.62</v>
      </c>
      <c r="I38" s="11">
        <v>3943.31</v>
      </c>
      <c r="J38" s="13">
        <f t="shared" si="0"/>
        <v>10.309999999999945</v>
      </c>
      <c r="K38" s="6">
        <f t="shared" si="1"/>
        <v>0.26077367071190316</v>
      </c>
      <c r="L38" s="85"/>
      <c r="M38">
        <v>660</v>
      </c>
    </row>
    <row r="39" spans="1:13" ht="15.75" x14ac:dyDescent="0.25">
      <c r="A39" s="8" t="s">
        <v>11</v>
      </c>
      <c r="B39" s="9" t="s">
        <v>83</v>
      </c>
      <c r="C39" s="10" t="s">
        <v>86</v>
      </c>
      <c r="D39" s="11">
        <v>162004728</v>
      </c>
      <c r="E39" s="12" t="s">
        <v>71</v>
      </c>
      <c r="F39" s="11" t="s">
        <v>20</v>
      </c>
      <c r="G39" s="12" t="s">
        <v>16</v>
      </c>
      <c r="H39" s="11">
        <v>3994.95</v>
      </c>
      <c r="I39" s="11">
        <v>3871.34</v>
      </c>
      <c r="J39" s="13">
        <f t="shared" si="0"/>
        <v>123.60999999999967</v>
      </c>
      <c r="K39" s="6">
        <f t="shared" si="1"/>
        <v>3.0941563724201724</v>
      </c>
      <c r="L39" s="85"/>
      <c r="M39">
        <v>660</v>
      </c>
    </row>
    <row r="40" spans="1:13" ht="15.75" x14ac:dyDescent="0.25">
      <c r="A40" s="8" t="s">
        <v>11</v>
      </c>
      <c r="B40" s="9" t="s">
        <v>85</v>
      </c>
      <c r="C40" s="10" t="s">
        <v>86</v>
      </c>
      <c r="D40" s="11">
        <v>151001029</v>
      </c>
      <c r="E40" s="12" t="s">
        <v>79</v>
      </c>
      <c r="F40" s="11" t="s">
        <v>60</v>
      </c>
      <c r="G40" s="12" t="s">
        <v>16</v>
      </c>
      <c r="H40" s="11">
        <v>4049.95</v>
      </c>
      <c r="I40" s="11">
        <v>3920.9</v>
      </c>
      <c r="J40" s="13">
        <f t="shared" si="0"/>
        <v>129.04999999999973</v>
      </c>
      <c r="K40" s="6">
        <f t="shared" si="1"/>
        <v>3.1864590920875502</v>
      </c>
      <c r="L40" s="85"/>
      <c r="M40">
        <v>660</v>
      </c>
    </row>
    <row r="41" spans="1:13" ht="15.75" x14ac:dyDescent="0.25">
      <c r="A41" s="8" t="s">
        <v>11</v>
      </c>
      <c r="B41" s="9" t="s">
        <v>89</v>
      </c>
      <c r="C41" s="10" t="s">
        <v>92</v>
      </c>
      <c r="D41" s="11">
        <v>161006031</v>
      </c>
      <c r="E41" s="12" t="s">
        <v>93</v>
      </c>
      <c r="F41" s="11" t="s">
        <v>60</v>
      </c>
      <c r="G41" s="12" t="s">
        <v>16</v>
      </c>
      <c r="H41" s="11">
        <v>4002.65</v>
      </c>
      <c r="I41" s="11">
        <v>3874.05</v>
      </c>
      <c r="J41" s="13">
        <f t="shared" si="0"/>
        <v>128.59999999999991</v>
      </c>
      <c r="K41" s="6">
        <f t="shared" si="1"/>
        <v>3.2128714726493675</v>
      </c>
      <c r="L41" s="85"/>
      <c r="M41">
        <v>660</v>
      </c>
    </row>
    <row r="42" spans="1:13" ht="15.75" x14ac:dyDescent="0.25">
      <c r="A42" s="8" t="s">
        <v>11</v>
      </c>
      <c r="B42" s="9" t="s">
        <v>94</v>
      </c>
      <c r="C42" s="10" t="s">
        <v>96</v>
      </c>
      <c r="D42" s="11">
        <v>161006032</v>
      </c>
      <c r="E42" s="12" t="s">
        <v>92</v>
      </c>
      <c r="F42" s="11" t="s">
        <v>60</v>
      </c>
      <c r="G42" s="12" t="s">
        <v>16</v>
      </c>
      <c r="H42" s="11">
        <v>3869.2</v>
      </c>
      <c r="I42" s="11">
        <v>4030.65</v>
      </c>
      <c r="J42" s="13">
        <f t="shared" si="0"/>
        <v>-161.45000000000027</v>
      </c>
      <c r="K42" s="6">
        <f t="shared" si="1"/>
        <v>-4.1726971983872705</v>
      </c>
      <c r="L42" s="85"/>
      <c r="M42">
        <v>660</v>
      </c>
    </row>
    <row r="43" spans="1:13" ht="15.75" x14ac:dyDescent="0.25">
      <c r="A43" s="8" t="s">
        <v>11</v>
      </c>
      <c r="B43" s="9" t="s">
        <v>98</v>
      </c>
      <c r="C43" s="10" t="s">
        <v>102</v>
      </c>
      <c r="D43" s="11">
        <v>151000217</v>
      </c>
      <c r="E43" s="12" t="s">
        <v>96</v>
      </c>
      <c r="F43" s="11" t="s">
        <v>54</v>
      </c>
      <c r="G43" s="12" t="s">
        <v>16</v>
      </c>
      <c r="H43" s="11">
        <v>4001.06</v>
      </c>
      <c r="I43" s="11">
        <v>4702.57</v>
      </c>
      <c r="J43" s="13">
        <f t="shared" si="0"/>
        <v>-701.50999999999976</v>
      </c>
      <c r="K43" s="6">
        <f t="shared" si="1"/>
        <v>-17.533103727512206</v>
      </c>
      <c r="L43" s="85"/>
      <c r="M43">
        <v>660</v>
      </c>
    </row>
    <row r="44" spans="1:13" ht="16.5" thickBot="1" x14ac:dyDescent="0.3">
      <c r="A44" s="8" t="s">
        <v>11</v>
      </c>
      <c r="B44" s="9" t="s">
        <v>100</v>
      </c>
      <c r="C44" s="10" t="s">
        <v>102</v>
      </c>
      <c r="D44" s="11">
        <v>151001034</v>
      </c>
      <c r="E44" s="12" t="s">
        <v>96</v>
      </c>
      <c r="F44" s="11" t="s">
        <v>60</v>
      </c>
      <c r="G44" s="12" t="s">
        <v>16</v>
      </c>
      <c r="H44" s="11">
        <v>4040.6</v>
      </c>
      <c r="I44" s="11">
        <v>3917.88</v>
      </c>
      <c r="J44" s="13">
        <f t="shared" si="0"/>
        <v>122.7199999999998</v>
      </c>
      <c r="K44" s="6">
        <f t="shared" si="1"/>
        <v>3.0371726971241846</v>
      </c>
      <c r="L44" s="85"/>
      <c r="M44">
        <v>660</v>
      </c>
    </row>
    <row r="45" spans="1:13" ht="15.75" x14ac:dyDescent="0.25">
      <c r="A45" s="100" t="s">
        <v>11</v>
      </c>
      <c r="B45" s="101" t="s">
        <v>101</v>
      </c>
      <c r="C45" s="102" t="s">
        <v>102</v>
      </c>
      <c r="D45" s="103">
        <v>162000630</v>
      </c>
      <c r="E45" s="102" t="s">
        <v>93</v>
      </c>
      <c r="F45" s="103" t="s">
        <v>30</v>
      </c>
      <c r="G45" s="102" t="s">
        <v>16</v>
      </c>
      <c r="H45" s="104">
        <v>3766.81</v>
      </c>
      <c r="I45" s="105">
        <v>3644.9100000000003</v>
      </c>
      <c r="J45" s="106">
        <f t="shared" si="0"/>
        <v>121.89999999999964</v>
      </c>
      <c r="K45" s="103">
        <f t="shared" si="1"/>
        <v>3.2361600399276744</v>
      </c>
      <c r="L45" s="93" t="s">
        <v>160</v>
      </c>
      <c r="M45" s="107">
        <v>660</v>
      </c>
    </row>
    <row r="46" spans="1:13" ht="16.5" thickBot="1" x14ac:dyDescent="0.3">
      <c r="A46" s="75" t="s">
        <v>11</v>
      </c>
      <c r="B46" s="76" t="s">
        <v>105</v>
      </c>
      <c r="C46" s="77" t="s">
        <v>106</v>
      </c>
      <c r="D46" s="78">
        <v>162000182</v>
      </c>
      <c r="E46" s="75" t="s">
        <v>107</v>
      </c>
      <c r="F46" s="78" t="s">
        <v>30</v>
      </c>
      <c r="G46" s="75" t="s">
        <v>16</v>
      </c>
      <c r="H46" s="79">
        <v>71</v>
      </c>
      <c r="I46" s="80">
        <v>63.95</v>
      </c>
      <c r="J46" s="80">
        <f t="shared" si="0"/>
        <v>7.0499999999999972</v>
      </c>
      <c r="K46" s="81">
        <f t="shared" si="1"/>
        <v>9.9295774647887285</v>
      </c>
      <c r="L46" s="94"/>
      <c r="M46">
        <v>660</v>
      </c>
    </row>
    <row r="47" spans="1:13" ht="15.75" x14ac:dyDescent="0.25">
      <c r="A47" s="8" t="s">
        <v>11</v>
      </c>
      <c r="B47" s="9" t="s">
        <v>103</v>
      </c>
      <c r="C47" s="10" t="s">
        <v>109</v>
      </c>
      <c r="D47" s="11">
        <v>142000268</v>
      </c>
      <c r="E47" s="12" t="s">
        <v>102</v>
      </c>
      <c r="F47" s="11" t="s">
        <v>20</v>
      </c>
      <c r="G47" s="12" t="s">
        <v>16</v>
      </c>
      <c r="H47" s="11">
        <v>3860.65</v>
      </c>
      <c r="I47" s="11">
        <v>3934.99</v>
      </c>
      <c r="J47" s="13">
        <f t="shared" si="0"/>
        <v>-74.339999999999691</v>
      </c>
      <c r="K47" s="6">
        <f t="shared" si="1"/>
        <v>-1.9255824796342502</v>
      </c>
      <c r="L47" s="85"/>
      <c r="M47">
        <v>660</v>
      </c>
    </row>
    <row r="48" spans="1:13" ht="15.75" x14ac:dyDescent="0.25">
      <c r="A48" s="8" t="s">
        <v>11</v>
      </c>
      <c r="B48" s="9" t="s">
        <v>114</v>
      </c>
      <c r="C48" s="10" t="s">
        <v>109</v>
      </c>
      <c r="D48" s="11">
        <v>161016579</v>
      </c>
      <c r="E48" s="12" t="s">
        <v>109</v>
      </c>
      <c r="F48" s="11" t="s">
        <v>52</v>
      </c>
      <c r="G48" s="12" t="s">
        <v>16</v>
      </c>
      <c r="H48" s="11">
        <v>3827.41</v>
      </c>
      <c r="I48" s="11">
        <v>4105.2</v>
      </c>
      <c r="J48" s="13">
        <f t="shared" si="0"/>
        <v>-277.78999999999996</v>
      </c>
      <c r="K48" s="6">
        <f t="shared" si="1"/>
        <v>-7.2579107020152005</v>
      </c>
      <c r="L48" s="85"/>
      <c r="M48">
        <v>660</v>
      </c>
    </row>
    <row r="49" spans="1:13" ht="15.75" x14ac:dyDescent="0.25">
      <c r="A49" s="8" t="s">
        <v>11</v>
      </c>
      <c r="B49" s="9" t="s">
        <v>108</v>
      </c>
      <c r="C49" s="10" t="s">
        <v>116</v>
      </c>
      <c r="D49" s="11">
        <v>161016580</v>
      </c>
      <c r="E49" s="12" t="s">
        <v>109</v>
      </c>
      <c r="F49" s="11" t="s">
        <v>52</v>
      </c>
      <c r="G49" s="12" t="s">
        <v>16</v>
      </c>
      <c r="H49" s="11">
        <v>4066.2</v>
      </c>
      <c r="I49" s="11">
        <v>4171.1499999999996</v>
      </c>
      <c r="J49" s="13">
        <f t="shared" si="0"/>
        <v>-104.94999999999982</v>
      </c>
      <c r="K49" s="6">
        <f t="shared" si="1"/>
        <v>-2.5810338891348144</v>
      </c>
      <c r="L49" s="85"/>
      <c r="M49">
        <v>660</v>
      </c>
    </row>
    <row r="50" spans="1:13" ht="15.75" x14ac:dyDescent="0.25">
      <c r="A50" s="8" t="s">
        <v>11</v>
      </c>
      <c r="B50" s="9" t="s">
        <v>110</v>
      </c>
      <c r="C50" s="10" t="s">
        <v>116</v>
      </c>
      <c r="D50" s="11">
        <v>162004756</v>
      </c>
      <c r="E50" s="12" t="s">
        <v>116</v>
      </c>
      <c r="F50" s="11" t="s">
        <v>20</v>
      </c>
      <c r="G50" s="12" t="s">
        <v>16</v>
      </c>
      <c r="H50" s="11">
        <v>3838.4</v>
      </c>
      <c r="I50" s="11">
        <v>3828.45</v>
      </c>
      <c r="J50" s="13">
        <f t="shared" si="0"/>
        <v>9.9500000000002728</v>
      </c>
      <c r="K50" s="6">
        <f t="shared" si="1"/>
        <v>0.259222592746985</v>
      </c>
      <c r="L50" s="85"/>
      <c r="M50">
        <v>660</v>
      </c>
    </row>
    <row r="51" spans="1:13" ht="15.75" x14ac:dyDescent="0.25">
      <c r="A51" s="8" t="s">
        <v>11</v>
      </c>
      <c r="B51" s="9" t="s">
        <v>115</v>
      </c>
      <c r="C51" s="10" t="s">
        <v>119</v>
      </c>
      <c r="D51" s="11">
        <v>142000270</v>
      </c>
      <c r="E51" s="12" t="s">
        <v>116</v>
      </c>
      <c r="F51" s="11" t="s">
        <v>20</v>
      </c>
      <c r="G51" s="12" t="s">
        <v>16</v>
      </c>
      <c r="H51" s="11">
        <v>4154.3999999999996</v>
      </c>
      <c r="I51" s="11">
        <v>4126.5600000000004</v>
      </c>
      <c r="J51" s="13">
        <f t="shared" si="0"/>
        <v>27.839999999999236</v>
      </c>
      <c r="K51" s="6">
        <f t="shared" si="1"/>
        <v>0.67013287117271414</v>
      </c>
      <c r="L51" s="85"/>
      <c r="M51">
        <v>660</v>
      </c>
    </row>
    <row r="52" spans="1:13" ht="15.75" x14ac:dyDescent="0.25">
      <c r="A52" s="8" t="s">
        <v>11</v>
      </c>
      <c r="B52" s="9" t="s">
        <v>117</v>
      </c>
      <c r="C52" s="10" t="s">
        <v>119</v>
      </c>
      <c r="D52" s="11">
        <v>142000271</v>
      </c>
      <c r="E52" s="12" t="s">
        <v>116</v>
      </c>
      <c r="F52" s="11" t="s">
        <v>20</v>
      </c>
      <c r="G52" s="12" t="s">
        <v>16</v>
      </c>
      <c r="H52" s="11">
        <v>4081.6</v>
      </c>
      <c r="I52" s="11">
        <v>4094.45</v>
      </c>
      <c r="J52" s="13">
        <f t="shared" si="0"/>
        <v>-12.849999999999909</v>
      </c>
      <c r="K52" s="6">
        <f t="shared" si="1"/>
        <v>-0.31482751862014674</v>
      </c>
      <c r="L52" s="85"/>
      <c r="M52">
        <v>660</v>
      </c>
    </row>
    <row r="53" spans="1:13" ht="15.75" x14ac:dyDescent="0.25">
      <c r="A53" s="8" t="s">
        <v>11</v>
      </c>
      <c r="B53" s="55" t="s">
        <v>120</v>
      </c>
      <c r="C53" s="10" t="s">
        <v>127</v>
      </c>
      <c r="D53" s="11">
        <v>451000018</v>
      </c>
      <c r="E53" s="12" t="s">
        <v>125</v>
      </c>
      <c r="F53" s="11" t="s">
        <v>15</v>
      </c>
      <c r="G53" s="12" t="s">
        <v>16</v>
      </c>
      <c r="H53" s="11">
        <v>4023.5</v>
      </c>
      <c r="I53" s="11">
        <v>4122.68</v>
      </c>
      <c r="J53" s="13">
        <f t="shared" si="0"/>
        <v>-99.180000000000291</v>
      </c>
      <c r="K53" s="6">
        <f t="shared" si="1"/>
        <v>-2.4650180191375739</v>
      </c>
      <c r="L53" s="11"/>
      <c r="M53">
        <v>660</v>
      </c>
    </row>
    <row r="54" spans="1:13" ht="15.75" x14ac:dyDescent="0.25">
      <c r="A54" s="8" t="s">
        <v>11</v>
      </c>
      <c r="B54" s="9" t="s">
        <v>121</v>
      </c>
      <c r="C54" s="10" t="s">
        <v>127</v>
      </c>
      <c r="D54" s="11">
        <v>162004763</v>
      </c>
      <c r="E54" s="12" t="s">
        <v>124</v>
      </c>
      <c r="F54" s="11" t="s">
        <v>20</v>
      </c>
      <c r="G54" s="12" t="s">
        <v>16</v>
      </c>
      <c r="H54" s="11">
        <v>4043.82</v>
      </c>
      <c r="I54" s="11">
        <v>3950.46</v>
      </c>
      <c r="J54" s="13">
        <f t="shared" si="0"/>
        <v>93.360000000000127</v>
      </c>
      <c r="K54" s="6">
        <f t="shared" si="1"/>
        <v>2.308708102734546</v>
      </c>
      <c r="L54" s="11"/>
      <c r="M54">
        <v>660</v>
      </c>
    </row>
    <row r="55" spans="1:13" ht="15.75" x14ac:dyDescent="0.25">
      <c r="A55" s="12" t="s">
        <v>11</v>
      </c>
      <c r="B55" s="9" t="s">
        <v>126</v>
      </c>
      <c r="C55" s="10" t="s">
        <v>130</v>
      </c>
      <c r="D55" s="11">
        <v>151001528</v>
      </c>
      <c r="E55" s="12" t="s">
        <v>124</v>
      </c>
      <c r="F55" s="11" t="s">
        <v>52</v>
      </c>
      <c r="G55" s="12" t="s">
        <v>16</v>
      </c>
      <c r="H55" s="11">
        <v>3974.06</v>
      </c>
      <c r="I55" s="11">
        <v>4234.67</v>
      </c>
      <c r="J55" s="13">
        <f t="shared" si="0"/>
        <v>-260.61000000000013</v>
      </c>
      <c r="K55" s="6">
        <f t="shared" si="1"/>
        <v>-6.5577771850450199</v>
      </c>
      <c r="L55" s="96" t="s">
        <v>163</v>
      </c>
      <c r="M55">
        <v>660</v>
      </c>
    </row>
    <row r="56" spans="1:13" ht="15.75" x14ac:dyDescent="0.25">
      <c r="A56" s="12" t="s">
        <v>11</v>
      </c>
      <c r="B56" s="9" t="s">
        <v>128</v>
      </c>
      <c r="C56" s="10" t="s">
        <v>130</v>
      </c>
      <c r="D56" s="11">
        <v>161016585</v>
      </c>
      <c r="E56" s="12" t="s">
        <v>127</v>
      </c>
      <c r="F56" s="11" t="s">
        <v>52</v>
      </c>
      <c r="G56" s="12" t="s">
        <v>16</v>
      </c>
      <c r="H56" s="11">
        <v>3931.02</v>
      </c>
      <c r="I56" s="11">
        <v>4316.1499999999996</v>
      </c>
      <c r="J56" s="13">
        <f t="shared" si="0"/>
        <v>-385.12999999999965</v>
      </c>
      <c r="K56" s="6">
        <f t="shared" si="1"/>
        <v>-9.7972027616242006</v>
      </c>
      <c r="L56" s="96"/>
      <c r="M56">
        <v>660</v>
      </c>
    </row>
    <row r="57" spans="1:13" ht="16.5" thickBot="1" x14ac:dyDescent="0.3">
      <c r="A57" s="12" t="s">
        <v>11</v>
      </c>
      <c r="B57" s="9" t="s">
        <v>133</v>
      </c>
      <c r="C57" s="10" t="s">
        <v>130</v>
      </c>
      <c r="D57" s="11">
        <v>461000017</v>
      </c>
      <c r="E57" s="12" t="s">
        <v>130</v>
      </c>
      <c r="F57" s="11" t="s">
        <v>15</v>
      </c>
      <c r="G57" s="12" t="s">
        <v>16</v>
      </c>
      <c r="H57" s="11">
        <v>3935.22</v>
      </c>
      <c r="I57" s="11">
        <v>4016.55</v>
      </c>
      <c r="J57" s="13">
        <f t="shared" si="0"/>
        <v>-81.330000000000382</v>
      </c>
      <c r="K57" s="6">
        <f t="shared" si="1"/>
        <v>-2.0667205391312402</v>
      </c>
      <c r="L57" s="96"/>
      <c r="M57">
        <v>660</v>
      </c>
    </row>
    <row r="58" spans="1:13" ht="16.5" thickBot="1" x14ac:dyDescent="0.3">
      <c r="A58" s="14" t="s">
        <v>11</v>
      </c>
      <c r="B58" s="15" t="s">
        <v>134</v>
      </c>
      <c r="C58" s="16" t="s">
        <v>138</v>
      </c>
      <c r="D58" s="17">
        <v>162004772</v>
      </c>
      <c r="E58" s="14" t="s">
        <v>130</v>
      </c>
      <c r="F58" s="17" t="s">
        <v>20</v>
      </c>
      <c r="G58" s="14" t="s">
        <v>135</v>
      </c>
      <c r="H58" s="18">
        <v>4070.2</v>
      </c>
      <c r="I58" s="19">
        <v>4037.6</v>
      </c>
      <c r="J58" s="20">
        <f t="shared" si="0"/>
        <v>32.599999999999909</v>
      </c>
      <c r="K58" s="21">
        <f t="shared" si="1"/>
        <v>0.80094344258267192</v>
      </c>
      <c r="L58" s="88"/>
      <c r="M58">
        <v>660</v>
      </c>
    </row>
    <row r="59" spans="1:13" ht="16.5" thickBot="1" x14ac:dyDescent="0.3">
      <c r="A59" s="22"/>
      <c r="B59" s="23"/>
      <c r="C59" s="24"/>
      <c r="D59" s="25">
        <v>112000117</v>
      </c>
      <c r="E59" s="26" t="s">
        <v>139</v>
      </c>
      <c r="F59" s="25" t="s">
        <v>20</v>
      </c>
      <c r="G59" s="26" t="s">
        <v>16</v>
      </c>
      <c r="H59" s="27"/>
      <c r="I59" s="28"/>
      <c r="J59" s="29"/>
      <c r="K59" s="30"/>
      <c r="L59" s="88" t="s">
        <v>161</v>
      </c>
      <c r="M59">
        <v>660</v>
      </c>
    </row>
    <row r="60" spans="1:13" ht="15.75" x14ac:dyDescent="0.25">
      <c r="A60" s="12" t="s">
        <v>11</v>
      </c>
      <c r="B60" s="9" t="s">
        <v>137</v>
      </c>
      <c r="C60" s="10" t="s">
        <v>141</v>
      </c>
      <c r="D60" s="11">
        <v>151001044</v>
      </c>
      <c r="E60" s="12" t="s">
        <v>138</v>
      </c>
      <c r="F60" s="11" t="s">
        <v>60</v>
      </c>
      <c r="G60" s="12" t="s">
        <v>16</v>
      </c>
      <c r="H60" s="11">
        <v>3912.7</v>
      </c>
      <c r="I60" s="11">
        <v>3426.98</v>
      </c>
      <c r="J60" s="13">
        <f t="shared" si="0"/>
        <v>485.7199999999998</v>
      </c>
      <c r="K60" s="6">
        <f t="shared" si="1"/>
        <v>12.413934111994271</v>
      </c>
      <c r="L60" s="11"/>
      <c r="M60">
        <v>660</v>
      </c>
    </row>
    <row r="61" spans="1:13" ht="15.75" x14ac:dyDescent="0.25">
      <c r="A61" s="12" t="s">
        <v>11</v>
      </c>
      <c r="B61" s="9" t="s">
        <v>146</v>
      </c>
      <c r="C61" s="10" t="s">
        <v>147</v>
      </c>
      <c r="D61" s="11">
        <v>161006043</v>
      </c>
      <c r="E61" s="12" t="s">
        <v>139</v>
      </c>
      <c r="F61" s="11" t="s">
        <v>60</v>
      </c>
      <c r="G61" s="12" t="s">
        <v>16</v>
      </c>
      <c r="H61" s="82">
        <v>3976.84</v>
      </c>
      <c r="I61" s="11">
        <v>3361.01</v>
      </c>
      <c r="J61" s="13">
        <f t="shared" si="0"/>
        <v>615.82999999999993</v>
      </c>
      <c r="K61" s="6">
        <f t="shared" si="1"/>
        <v>15.485410526951044</v>
      </c>
      <c r="L61" s="11"/>
      <c r="M61">
        <v>660</v>
      </c>
    </row>
    <row r="62" spans="1:13" ht="15.75" x14ac:dyDescent="0.25">
      <c r="A62" s="12" t="s">
        <v>11</v>
      </c>
      <c r="B62" s="9" t="s">
        <v>145</v>
      </c>
      <c r="C62" s="10" t="s">
        <v>147</v>
      </c>
      <c r="D62" s="11">
        <v>162004781</v>
      </c>
      <c r="E62" s="12" t="s">
        <v>139</v>
      </c>
      <c r="F62" s="11" t="s">
        <v>20</v>
      </c>
      <c r="G62" s="12" t="s">
        <v>16</v>
      </c>
      <c r="H62" s="11">
        <v>4059.63</v>
      </c>
      <c r="I62" s="11">
        <v>3893.44</v>
      </c>
      <c r="J62" s="13">
        <f t="shared" si="0"/>
        <v>166.19000000000005</v>
      </c>
      <c r="K62" s="6">
        <f t="shared" si="1"/>
        <v>4.093722826957138</v>
      </c>
      <c r="L62" s="11"/>
      <c r="M62">
        <v>660</v>
      </c>
    </row>
    <row r="63" spans="1:13" ht="15.75" x14ac:dyDescent="0.25">
      <c r="A63" s="12" t="s">
        <v>11</v>
      </c>
      <c r="B63" s="9" t="s">
        <v>153</v>
      </c>
      <c r="C63" s="12" t="s">
        <v>155</v>
      </c>
      <c r="D63" s="11">
        <v>162004792</v>
      </c>
      <c r="E63" s="12" t="s">
        <v>136</v>
      </c>
      <c r="F63" s="11" t="s">
        <v>20</v>
      </c>
      <c r="G63" s="12" t="s">
        <v>16</v>
      </c>
      <c r="H63" s="82">
        <v>4019.56</v>
      </c>
      <c r="I63" s="11">
        <v>3725.9</v>
      </c>
      <c r="J63" s="11">
        <f t="shared" si="0"/>
        <v>293.65999999999985</v>
      </c>
      <c r="K63" s="83">
        <f t="shared" si="1"/>
        <v>7.3057747614166688</v>
      </c>
      <c r="L63" s="11"/>
      <c r="M63">
        <v>660</v>
      </c>
    </row>
    <row r="64" spans="1:13" ht="18.75" x14ac:dyDescent="0.3">
      <c r="H64" s="109">
        <f>SUBTOTAL(9,H4:H63)</f>
        <v>202782.56000000003</v>
      </c>
      <c r="I64" s="111">
        <f t="shared" ref="I64:J64" si="2">SUBTOTAL(9,I4:I63)</f>
        <v>199668.50000000003</v>
      </c>
      <c r="J64" s="109">
        <f t="shared" si="2"/>
        <v>3114.059999999999</v>
      </c>
      <c r="K64" s="109">
        <f>+J64/H64%</f>
        <v>1.5356646054769199</v>
      </c>
    </row>
  </sheetData>
  <conditionalFormatting sqref="D3:D63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DA76-C782-4664-AC56-999BE0E2279A}">
  <dimension ref="J10:P21"/>
  <sheetViews>
    <sheetView workbookViewId="0">
      <selection activeCell="P13" sqref="P13"/>
    </sheetView>
  </sheetViews>
  <sheetFormatPr defaultRowHeight="15" x14ac:dyDescent="0.25"/>
  <cols>
    <col min="14" max="14" width="12.140625" customWidth="1"/>
  </cols>
  <sheetData>
    <row r="10" spans="10:16" ht="15.75" thickBot="1" x14ac:dyDescent="0.3"/>
    <row r="11" spans="10:16" x14ac:dyDescent="0.25">
      <c r="N11" s="116" t="s">
        <v>168</v>
      </c>
      <c r="O11" s="116" t="s">
        <v>169</v>
      </c>
      <c r="P11" s="120" t="s">
        <v>170</v>
      </c>
    </row>
    <row r="12" spans="10:16" x14ac:dyDescent="0.25">
      <c r="J12">
        <v>0.76200000000000001</v>
      </c>
      <c r="K12">
        <v>4.1900000000000004</v>
      </c>
      <c r="L12">
        <v>0</v>
      </c>
      <c r="N12" s="117" t="s">
        <v>171</v>
      </c>
      <c r="O12" s="117">
        <v>4.18</v>
      </c>
      <c r="P12" s="121">
        <v>3.58</v>
      </c>
    </row>
    <row r="13" spans="10:16" ht="30" x14ac:dyDescent="0.25">
      <c r="J13">
        <v>0.81</v>
      </c>
      <c r="K13">
        <v>4.1900000000000004</v>
      </c>
      <c r="L13">
        <v>10.25</v>
      </c>
      <c r="N13" s="118" t="s">
        <v>181</v>
      </c>
      <c r="O13" s="117">
        <v>4749</v>
      </c>
      <c r="P13" s="121">
        <v>4548</v>
      </c>
    </row>
    <row r="14" spans="10:16" x14ac:dyDescent="0.25">
      <c r="N14" s="117" t="s">
        <v>172</v>
      </c>
      <c r="O14" s="117">
        <v>3</v>
      </c>
      <c r="P14" s="121">
        <v>3</v>
      </c>
    </row>
    <row r="15" spans="10:16" x14ac:dyDescent="0.25">
      <c r="N15" s="117" t="s">
        <v>173</v>
      </c>
      <c r="O15" s="122">
        <v>5.6800000000000003E-2</v>
      </c>
      <c r="P15" s="123" t="s">
        <v>180</v>
      </c>
    </row>
    <row r="16" spans="10:16" ht="30" x14ac:dyDescent="0.25">
      <c r="N16" s="118" t="s">
        <v>174</v>
      </c>
      <c r="O16" s="117">
        <v>5360</v>
      </c>
      <c r="P16" s="123" t="s">
        <v>180</v>
      </c>
    </row>
    <row r="17" spans="14:16" x14ac:dyDescent="0.25">
      <c r="N17" s="117" t="s">
        <v>175</v>
      </c>
      <c r="O17" s="117">
        <v>3146</v>
      </c>
      <c r="P17" s="121">
        <v>3155</v>
      </c>
    </row>
    <row r="18" spans="14:16" x14ac:dyDescent="0.25">
      <c r="N18" s="117" t="s">
        <v>176</v>
      </c>
      <c r="O18" s="117">
        <v>3056</v>
      </c>
      <c r="P18" s="121">
        <v>3072</v>
      </c>
    </row>
    <row r="19" spans="14:16" x14ac:dyDescent="0.25">
      <c r="N19" s="117" t="s">
        <v>177</v>
      </c>
      <c r="O19" s="117">
        <v>2.9649999999999999</v>
      </c>
      <c r="P19" s="121">
        <v>3.198</v>
      </c>
    </row>
    <row r="20" spans="14:16" x14ac:dyDescent="0.25">
      <c r="N20" s="117" t="s">
        <v>178</v>
      </c>
      <c r="O20" s="123" t="s">
        <v>180</v>
      </c>
      <c r="P20" s="123" t="s">
        <v>180</v>
      </c>
    </row>
    <row r="21" spans="14:16" ht="15.75" thickBot="1" x14ac:dyDescent="0.3">
      <c r="N21" s="119" t="s">
        <v>179</v>
      </c>
      <c r="O21" s="123" t="s">
        <v>180</v>
      </c>
      <c r="P21" s="12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Station</vt:lpstr>
      <vt:lpstr>500MW</vt:lpstr>
      <vt:lpstr>660MW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Bhusawal58</dc:creator>
  <cp:lastModifiedBy>Bhusawal47</cp:lastModifiedBy>
  <dcterms:created xsi:type="dcterms:W3CDTF">2026-01-01T05:05:23Z</dcterms:created>
  <dcterms:modified xsi:type="dcterms:W3CDTF">2026-01-07T11:47:00Z</dcterms:modified>
</cp:coreProperties>
</file>